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Aron\Downloads\"/>
    </mc:Choice>
  </mc:AlternateContent>
  <xr:revisionPtr revIDLastSave="0" documentId="13_ncr:1_{EBC1343D-E7F0-42C4-BAFF-153BAC07980E}" xr6:coauthVersionLast="47" xr6:coauthVersionMax="47" xr10:uidLastSave="{00000000-0000-0000-0000-000000000000}"/>
  <bookViews>
    <workbookView xWindow="-120" yWindow="-120" windowWidth="20730" windowHeight="11040" activeTab="1" xr2:uid="{27D5D0EE-D243-4E9E-A6EF-8341EB612D27}"/>
  </bookViews>
  <sheets>
    <sheet name="Selección" sheetId="1" r:id="rId1"/>
    <sheet name="LP_Amazon" sheetId="3" r:id="rId2"/>
  </sheets>
  <definedNames>
    <definedName name="_xlnm._FilterDatabase" localSheetId="1" hidden="1">LP_Amazon!$B$6:$N$28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" i="3" l="1"/>
  <c r="Q31" i="3"/>
  <c r="P31" i="3"/>
  <c r="M31" i="3"/>
  <c r="J31" i="3"/>
  <c r="K31" i="3" s="1"/>
  <c r="R30" i="3"/>
  <c r="Q30" i="3"/>
  <c r="P30" i="3"/>
  <c r="M30" i="3"/>
  <c r="J30" i="3"/>
  <c r="K30" i="3" s="1"/>
  <c r="R29" i="3"/>
  <c r="Q29" i="3"/>
  <c r="P29" i="3"/>
  <c r="M29" i="3"/>
  <c r="J29" i="3"/>
  <c r="K29" i="3" s="1"/>
  <c r="U28" i="3"/>
  <c r="U27" i="3"/>
  <c r="U26" i="3"/>
  <c r="U25" i="3"/>
  <c r="U24" i="3"/>
  <c r="U20" i="3"/>
  <c r="U19" i="3"/>
  <c r="U18" i="3"/>
  <c r="U17" i="3"/>
  <c r="U16" i="3"/>
  <c r="U15" i="3"/>
  <c r="U8" i="3"/>
  <c r="U7" i="3"/>
  <c r="R28" i="3"/>
  <c r="Q28" i="3"/>
  <c r="P28" i="3"/>
  <c r="M28" i="3"/>
  <c r="J28" i="3"/>
  <c r="K28" i="3" s="1"/>
  <c r="R27" i="3"/>
  <c r="Q27" i="3"/>
  <c r="P27" i="3"/>
  <c r="M27" i="3"/>
  <c r="J27" i="3"/>
  <c r="K27" i="3" s="1"/>
  <c r="R26" i="3"/>
  <c r="Q26" i="3"/>
  <c r="P26" i="3"/>
  <c r="M26" i="3"/>
  <c r="J26" i="3"/>
  <c r="K26" i="3" s="1"/>
  <c r="R25" i="3"/>
  <c r="Q25" i="3"/>
  <c r="P25" i="3"/>
  <c r="M25" i="3"/>
  <c r="J25" i="3"/>
  <c r="K25" i="3" s="1"/>
  <c r="R24" i="3"/>
  <c r="Q24" i="3"/>
  <c r="P24" i="3"/>
  <c r="M24" i="3"/>
  <c r="J24" i="3"/>
  <c r="K24" i="3" s="1"/>
  <c r="R23" i="3"/>
  <c r="Q23" i="3"/>
  <c r="P23" i="3"/>
  <c r="M23" i="3"/>
  <c r="J23" i="3"/>
  <c r="K23" i="3" s="1"/>
  <c r="R22" i="3"/>
  <c r="Q22" i="3"/>
  <c r="P22" i="3"/>
  <c r="M22" i="3"/>
  <c r="J22" i="3"/>
  <c r="K22" i="3" s="1"/>
  <c r="R21" i="3"/>
  <c r="Q21" i="3"/>
  <c r="P21" i="3"/>
  <c r="M21" i="3"/>
  <c r="J21" i="3"/>
  <c r="K21" i="3" s="1"/>
  <c r="R20" i="3"/>
  <c r="Q20" i="3"/>
  <c r="P20" i="3"/>
  <c r="M20" i="3"/>
  <c r="J20" i="3"/>
  <c r="K20" i="3" s="1"/>
  <c r="R19" i="3"/>
  <c r="Q19" i="3"/>
  <c r="P19" i="3"/>
  <c r="M19" i="3"/>
  <c r="J19" i="3"/>
  <c r="K19" i="3" s="1"/>
  <c r="R18" i="3"/>
  <c r="Q18" i="3"/>
  <c r="P18" i="3"/>
  <c r="M18" i="3"/>
  <c r="J18" i="3"/>
  <c r="K18" i="3" s="1"/>
  <c r="R17" i="3"/>
  <c r="Q17" i="3"/>
  <c r="P17" i="3"/>
  <c r="M17" i="3"/>
  <c r="J17" i="3"/>
  <c r="K17" i="3" s="1"/>
  <c r="R16" i="3"/>
  <c r="Q16" i="3"/>
  <c r="P16" i="3"/>
  <c r="M16" i="3"/>
  <c r="J16" i="3"/>
  <c r="K16" i="3" s="1"/>
  <c r="R15" i="3"/>
  <c r="Q15" i="3"/>
  <c r="P15" i="3"/>
  <c r="M15" i="3"/>
  <c r="J15" i="3"/>
  <c r="K15" i="3" s="1"/>
  <c r="R14" i="3"/>
  <c r="Q14" i="3"/>
  <c r="P14" i="3"/>
  <c r="M14" i="3"/>
  <c r="J14" i="3"/>
  <c r="K14" i="3" s="1"/>
  <c r="R13" i="3"/>
  <c r="Q13" i="3"/>
  <c r="P13" i="3"/>
  <c r="M13" i="3"/>
  <c r="J13" i="3"/>
  <c r="K13" i="3" s="1"/>
  <c r="R12" i="3"/>
  <c r="Q12" i="3"/>
  <c r="P12" i="3"/>
  <c r="M12" i="3"/>
  <c r="J12" i="3"/>
  <c r="K12" i="3" s="1"/>
  <c r="R11" i="3"/>
  <c r="Q11" i="3"/>
  <c r="P11" i="3"/>
  <c r="M11" i="3"/>
  <c r="J11" i="3"/>
  <c r="K11" i="3" s="1"/>
  <c r="R10" i="3"/>
  <c r="Q10" i="3"/>
  <c r="P10" i="3"/>
  <c r="M10" i="3"/>
  <c r="J10" i="3"/>
  <c r="K10" i="3" s="1"/>
  <c r="R9" i="3"/>
  <c r="Q9" i="3"/>
  <c r="P9" i="3"/>
  <c r="M9" i="3"/>
  <c r="J9" i="3"/>
  <c r="K9" i="3" s="1"/>
  <c r="R8" i="3"/>
  <c r="Q8" i="3"/>
  <c r="P8" i="3"/>
  <c r="M8" i="3"/>
  <c r="J8" i="3"/>
  <c r="K8" i="3" s="1"/>
  <c r="R7" i="3"/>
  <c r="Q7" i="3"/>
  <c r="P7" i="3"/>
  <c r="M7" i="3"/>
  <c r="J7" i="3"/>
  <c r="K7" i="3" s="1"/>
  <c r="T30" i="3" l="1"/>
  <c r="U30" i="3" s="1"/>
  <c r="N30" i="3"/>
  <c r="T29" i="3"/>
  <c r="U29" i="3" s="1"/>
  <c r="N29" i="3"/>
  <c r="T31" i="3"/>
  <c r="U31" i="3" s="1"/>
  <c r="N31" i="3"/>
  <c r="T14" i="3"/>
  <c r="U14" i="3" s="1"/>
  <c r="T22" i="3"/>
  <c r="U22" i="3" s="1"/>
  <c r="N15" i="3"/>
  <c r="N23" i="3"/>
  <c r="T23" i="3"/>
  <c r="U23" i="3" s="1"/>
  <c r="N7" i="3"/>
  <c r="T19" i="3"/>
  <c r="T11" i="3"/>
  <c r="U11" i="3" s="1"/>
  <c r="N19" i="3"/>
  <c r="T15" i="3"/>
  <c r="T7" i="3"/>
  <c r="T18" i="3"/>
  <c r="N18" i="3"/>
  <c r="T26" i="3"/>
  <c r="N26" i="3"/>
  <c r="T10" i="3"/>
  <c r="U10" i="3" s="1"/>
  <c r="N11" i="3"/>
  <c r="N25" i="3"/>
  <c r="T25" i="3"/>
  <c r="N17" i="3"/>
  <c r="T17" i="3"/>
  <c r="N22" i="3"/>
  <c r="N24" i="3"/>
  <c r="T24" i="3"/>
  <c r="T28" i="3"/>
  <c r="N28" i="3"/>
  <c r="N9" i="3"/>
  <c r="T9" i="3"/>
  <c r="U9" i="3" s="1"/>
  <c r="N10" i="3"/>
  <c r="N14" i="3"/>
  <c r="N16" i="3"/>
  <c r="T16" i="3"/>
  <c r="N8" i="3"/>
  <c r="T8" i="3"/>
  <c r="T21" i="3"/>
  <c r="U21" i="3" s="1"/>
  <c r="T27" i="3"/>
  <c r="T13" i="3"/>
  <c r="U13" i="3" s="1"/>
  <c r="T20" i="3"/>
  <c r="N20" i="3"/>
  <c r="T12" i="3"/>
  <c r="U12" i="3" s="1"/>
  <c r="N12" i="3"/>
  <c r="N27" i="3"/>
  <c r="N13" i="3"/>
  <c r="N21" i="3"/>
  <c r="R2" i="1" l="1"/>
  <c r="Q2" i="1"/>
  <c r="P2" i="1"/>
  <c r="O2" i="1"/>
</calcChain>
</file>

<file path=xl/sharedStrings.xml><?xml version="1.0" encoding="utf-8"?>
<sst xmlns="http://schemas.openxmlformats.org/spreadsheetml/2006/main" count="257" uniqueCount="97">
  <si>
    <t>Línea</t>
  </si>
  <si>
    <t>Clave Generica</t>
  </si>
  <si>
    <t>UPC</t>
  </si>
  <si>
    <t>Grupo Marca</t>
  </si>
  <si>
    <t>Marca</t>
  </si>
  <si>
    <t>Descrip Generica</t>
  </si>
  <si>
    <t>Precio Base PIM</t>
  </si>
  <si>
    <t>IEPS</t>
  </si>
  <si>
    <t>IEPS $</t>
  </si>
  <si>
    <t>Precio Base 
+ IEPS</t>
  </si>
  <si>
    <t>IVA</t>
  </si>
  <si>
    <t>IVA$</t>
  </si>
  <si>
    <t>Precio
C/ IEPS+IVA</t>
  </si>
  <si>
    <t>Damage Allowance</t>
  </si>
  <si>
    <t>COOP</t>
  </si>
  <si>
    <t>Freight Allowance</t>
  </si>
  <si>
    <t>Front Margin</t>
  </si>
  <si>
    <t>Precio Ideal Amazon</t>
  </si>
  <si>
    <t>C/IMPUEST</t>
  </si>
  <si>
    <t>Precio Real Amazon</t>
  </si>
  <si>
    <t>Salsa Mutti de Tomate con Chile Picante de 400 g</t>
  </si>
  <si>
    <t>Salsa Mutti de Tomate con Queso Parmigiano Reggiano 400 g</t>
  </si>
  <si>
    <t>Salsa Mutti de Tomate con Aceituna de 400 g</t>
  </si>
  <si>
    <t>Salsa Mutti de Tomate con Albahaca de 400 g</t>
  </si>
  <si>
    <t>Tomates Mutti Ciliegini (tomates Cherry) de 400 g</t>
  </si>
  <si>
    <t>Salsas para cocinar</t>
  </si>
  <si>
    <t>Tomates en lata o en frasco</t>
  </si>
  <si>
    <t>MUTXXSATOMCHPXX0400G</t>
  </si>
  <si>
    <t>MUTNVSATOMPAGXX0400G</t>
  </si>
  <si>
    <t>MUTXXSATOMACEXX0400G</t>
  </si>
  <si>
    <t>MUTXXSATOMALBXX0400G</t>
  </si>
  <si>
    <t>MUTXXTOXXXDTTXX0400G</t>
  </si>
  <si>
    <t>MUTTI</t>
  </si>
  <si>
    <t>Pasta De Cecco de Semola Nidi Tripoline de 500g</t>
  </si>
  <si>
    <t>DE CECCO</t>
  </si>
  <si>
    <t>DCEXXXXABA001XX0500X</t>
  </si>
  <si>
    <t xml:space="preserve">Pasta o tallarines </t>
  </si>
  <si>
    <t>Pasta De Cecco OrecchietteDe Semola de 454 g</t>
  </si>
  <si>
    <t>Pasta De Cecco Orzo De Semola de 454 g</t>
  </si>
  <si>
    <t>DCEXXPANOROREXX0454G</t>
  </si>
  <si>
    <t>DCEXXPANORORZXX0454G</t>
  </si>
  <si>
    <t>Pasta De Cecco de Semola Cavatappi de 500g</t>
  </si>
  <si>
    <t>DCEXXXXABA002XX0500X</t>
  </si>
  <si>
    <t>Pure de Tomate Mutti Passata de 400 gr</t>
  </si>
  <si>
    <t>MUTXXPUTOMXXXXX0400G</t>
  </si>
  <si>
    <t>Tomates</t>
  </si>
  <si>
    <t>Vino Rosado Sutter Home Zinfandel Cuatripack 187 ml</t>
  </si>
  <si>
    <t>Vino Tinto Sutter Home Merlot Cuatripack 187 ml</t>
  </si>
  <si>
    <t>STHXXXXVIN002XX0748M</t>
  </si>
  <si>
    <t>STHXXXXVIN001XX0748M</t>
  </si>
  <si>
    <t>Vino</t>
  </si>
  <si>
    <t>SUTTER HOME</t>
  </si>
  <si>
    <t>Vino Blanco Cono Sur Organico Sauvignon Blance de 750 m</t>
  </si>
  <si>
    <t>Vino Tinto Cono Sur Organico Pinot Noir de 750 m</t>
  </si>
  <si>
    <t>Vino Tinto Cono Sur Orgánico- Cabernet Sauvignon Carmenere - Syrah 750 ml</t>
  </si>
  <si>
    <t>CONO SUR</t>
  </si>
  <si>
    <t>CNSXXVBORGSBLXX0750M</t>
  </si>
  <si>
    <t>CNSXXVTORGPNRXX0750M</t>
  </si>
  <si>
    <t>CNSXXVTORGCACXX0750M</t>
  </si>
  <si>
    <t>Vino Tinto Marques de Valparaíso Roble de 750 ml</t>
  </si>
  <si>
    <t>Vino Tinto Marques de Valparaíso Crianza de 750 ml</t>
  </si>
  <si>
    <t>MARQUES DE VALPARAISO</t>
  </si>
  <si>
    <t>MVPNVVTROBXXXXX0750M</t>
  </si>
  <si>
    <t>MVPNVVTCZAXXXXX0750M</t>
  </si>
  <si>
    <t xml:space="preserve">Precio Base Amazon CONEL  QUE SE DA DE ALTA </t>
  </si>
  <si>
    <t>Vino Tinto 30.000 Maravedies de 750 ml</t>
  </si>
  <si>
    <t>Vino Tinto Marañones 21 de 750 ml</t>
  </si>
  <si>
    <t>30MXXXXVIN001220750M</t>
  </si>
  <si>
    <t>MNSXXXXVIN001210750M</t>
  </si>
  <si>
    <t>MARAVEDIES</t>
  </si>
  <si>
    <t>MARAÑONES</t>
  </si>
  <si>
    <t>M76XXVTXXXXXX200750M</t>
  </si>
  <si>
    <t>Vino Tinto Milsetenta y Seis  de 750 m</t>
  </si>
  <si>
    <t>Salsa Pesto Filippo Berio Con Sabor a Trufa de 190 g</t>
  </si>
  <si>
    <t>BERXXXXABA001XX0190G</t>
  </si>
  <si>
    <t>FILIPPO BERIO</t>
  </si>
  <si>
    <t>BERXXSAPESCLAXX0520G</t>
  </si>
  <si>
    <t>Salsa Pesto Filippo Berio Clásico de 520 g</t>
  </si>
  <si>
    <t>Abarrotes Margen:</t>
  </si>
  <si>
    <t>Vinos y Destilados Margen:</t>
  </si>
  <si>
    <t>ESCENARIO REAL</t>
  </si>
  <si>
    <t>Var%</t>
  </si>
  <si>
    <t>ABA</t>
  </si>
  <si>
    <t>VIN</t>
  </si>
  <si>
    <t>FRANCO ESPAÑOLAS</t>
  </si>
  <si>
    <t>ALMA CARRAOVEJAS</t>
  </si>
  <si>
    <t>TRINCHERO</t>
  </si>
  <si>
    <t>MILSETENTA Y SEIS</t>
  </si>
  <si>
    <t>P Venta Público Amazon</t>
  </si>
  <si>
    <t>PVP Amazon</t>
  </si>
  <si>
    <t>Vino Blanco Las Nubes Kuiiy de 750 ml</t>
  </si>
  <si>
    <t>Vino Rosado Las Nubes Jaak de 750 ml</t>
  </si>
  <si>
    <t>Vino Tinto Cono Sur Bicicleta Cabernet Svg Medim Sweet 750 ml</t>
  </si>
  <si>
    <t>LAS NUBES</t>
  </si>
  <si>
    <t>BCIXXXXVIN001XX0750M</t>
  </si>
  <si>
    <t>LNUXXXXVIN006XX0750M</t>
  </si>
  <si>
    <t>LNUXXXXVIN007XX0750M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</si>
</sst>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theme="7" tint="-0.499984740745262"/>
      <name val="Calibri"/>
      <family val="2"/>
    </font>
    <font>
      <b/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7" tint="-0.499984740745262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7" tint="-0.499984740745262"/>
      <name val="Calibri"/>
      <family val="2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9" tint="-0.499984740745262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sz val="8"/>
      <color rgb="FF00206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B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1F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9" fontId="11" fillId="5" borderId="1" xfId="2" applyFont="1" applyFill="1" applyBorder="1"/>
    <xf numFmtId="164" fontId="11" fillId="5" borderId="1" xfId="2" applyNumberFormat="1" applyFont="1" applyFill="1" applyBorder="1"/>
    <xf numFmtId="9" fontId="11" fillId="6" borderId="1" xfId="2" applyFont="1" applyFill="1" applyBorder="1"/>
    <xf numFmtId="1" fontId="0" fillId="0" borderId="0" xfId="0" applyNumberFormat="1"/>
    <xf numFmtId="44" fontId="0" fillId="0" borderId="0" xfId="1" applyFont="1"/>
    <xf numFmtId="164" fontId="0" fillId="0" borderId="0" xfId="2" applyNumberFormat="1" applyFont="1"/>
    <xf numFmtId="9" fontId="0" fillId="0" borderId="0" xfId="0" applyNumberFormat="1"/>
    <xf numFmtId="0" fontId="1" fillId="0" borderId="0" xfId="4"/>
    <xf numFmtId="0" fontId="1" fillId="0" borderId="0" xfId="4" applyAlignment="1">
      <alignment horizontal="center"/>
    </xf>
    <xf numFmtId="0" fontId="14" fillId="0" borderId="0" xfId="4" applyFont="1" applyAlignment="1">
      <alignment horizontal="right"/>
    </xf>
    <xf numFmtId="9" fontId="15" fillId="4" borderId="3" xfId="5" applyFont="1" applyFill="1" applyBorder="1" applyAlignment="1">
      <alignment horizontal="center"/>
    </xf>
    <xf numFmtId="164" fontId="17" fillId="0" borderId="0" xfId="5" applyNumberFormat="1" applyFont="1" applyAlignment="1">
      <alignment horizontal="center"/>
    </xf>
    <xf numFmtId="0" fontId="3" fillId="2" borderId="1" xfId="4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1" fillId="0" borderId="0" xfId="4" applyAlignment="1">
      <alignment horizontal="center" vertical="center"/>
    </xf>
    <xf numFmtId="0" fontId="18" fillId="8" borderId="1" xfId="4" applyFont="1" applyFill="1" applyBorder="1"/>
    <xf numFmtId="0" fontId="19" fillId="0" borderId="1" xfId="4" applyFont="1" applyBorder="1"/>
    <xf numFmtId="1" fontId="19" fillId="0" borderId="1" xfId="4" applyNumberFormat="1" applyFont="1" applyBorder="1"/>
    <xf numFmtId="0" fontId="13" fillId="0" borderId="1" xfId="4" applyFont="1" applyBorder="1" applyAlignment="1">
      <alignment horizontal="left" indent="1"/>
    </xf>
    <xf numFmtId="44" fontId="1" fillId="0" borderId="1" xfId="6" applyFont="1" applyBorder="1"/>
    <xf numFmtId="164" fontId="21" fillId="9" borderId="1" xfId="5" applyNumberFormat="1" applyFont="1" applyFill="1" applyBorder="1"/>
    <xf numFmtId="44" fontId="13" fillId="0" borderId="1" xfId="6" applyFont="1" applyBorder="1"/>
    <xf numFmtId="9" fontId="1" fillId="0" borderId="0" xfId="5" applyFont="1" applyFill="1" applyBorder="1"/>
    <xf numFmtId="164" fontId="11" fillId="5" borderId="1" xfId="5" applyNumberFormat="1" applyFont="1" applyFill="1" applyBorder="1"/>
    <xf numFmtId="9" fontId="11" fillId="6" borderId="1" xfId="5" applyFont="1" applyFill="1" applyBorder="1"/>
    <xf numFmtId="44" fontId="13" fillId="10" borderId="1" xfId="6" applyFont="1" applyFill="1" applyBorder="1" applyAlignment="1">
      <alignment horizontal="center"/>
    </xf>
    <xf numFmtId="0" fontId="20" fillId="0" borderId="1" xfId="4" applyFont="1" applyBorder="1"/>
    <xf numFmtId="9" fontId="11" fillId="7" borderId="1" xfId="5" applyFont="1" applyFill="1" applyBorder="1"/>
    <xf numFmtId="0" fontId="3" fillId="11" borderId="1" xfId="4" applyFont="1" applyFill="1" applyBorder="1"/>
    <xf numFmtId="1" fontId="19" fillId="0" borderId="1" xfId="4" quotePrefix="1" applyNumberFormat="1" applyFont="1" applyBorder="1"/>
    <xf numFmtId="0" fontId="6" fillId="4" borderId="1" xfId="4" applyFont="1" applyFill="1" applyBorder="1" applyAlignment="1">
      <alignment horizontal="center" vertical="center" wrapText="1"/>
    </xf>
    <xf numFmtId="44" fontId="13" fillId="0" borderId="1" xfId="6" applyFont="1" applyFill="1" applyBorder="1" applyAlignment="1">
      <alignment horizontal="center"/>
    </xf>
    <xf numFmtId="0" fontId="16" fillId="7" borderId="0" xfId="4" applyFont="1" applyFill="1" applyAlignment="1">
      <alignment horizontal="center"/>
    </xf>
    <xf numFmtId="0" fontId="18" fillId="12" borderId="1" xfId="4" applyFont="1" applyFill="1" applyBorder="1"/>
    <xf numFmtId="0" fontId="19" fillId="12" borderId="1" xfId="4" applyFont="1" applyFill="1" applyBorder="1"/>
    <xf numFmtId="1" fontId="19" fillId="12" borderId="1" xfId="4" applyNumberFormat="1" applyFont="1" applyFill="1" applyBorder="1"/>
    <xf numFmtId="0" fontId="20" fillId="12" borderId="1" xfId="4" applyFont="1" applyFill="1" applyBorder="1"/>
    <xf numFmtId="0" fontId="13" fillId="12" borderId="1" xfId="4" applyFont="1" applyFill="1" applyBorder="1" applyAlignment="1">
      <alignment horizontal="left" indent="1"/>
    </xf>
    <xf numFmtId="44" fontId="1" fillId="12" borderId="1" xfId="6" applyFont="1" applyFill="1" applyBorder="1"/>
    <xf numFmtId="164" fontId="21" fillId="12" borderId="1" xfId="5" applyNumberFormat="1" applyFont="1" applyFill="1" applyBorder="1"/>
    <xf numFmtId="44" fontId="13" fillId="12" borderId="1" xfId="6" applyFont="1" applyFill="1" applyBorder="1"/>
    <xf numFmtId="9" fontId="1" fillId="12" borderId="0" xfId="5" applyFont="1" applyFill="1" applyBorder="1"/>
    <xf numFmtId="164" fontId="11" fillId="12" borderId="1" xfId="5" applyNumberFormat="1" applyFont="1" applyFill="1" applyBorder="1"/>
    <xf numFmtId="9" fontId="11" fillId="12" borderId="1" xfId="5" applyFont="1" applyFill="1" applyBorder="1"/>
    <xf numFmtId="44" fontId="13" fillId="12" borderId="1" xfId="6" applyFont="1" applyFill="1" applyBorder="1" applyAlignment="1">
      <alignment horizontal="center"/>
    </xf>
    <xf numFmtId="0" fontId="1" fillId="12" borderId="0" xfId="4" applyFill="1"/>
  </cellXfs>
  <cellStyles count="7">
    <cellStyle name="Moneda" xfId="1" builtinId="4"/>
    <cellStyle name="Moneda 2" xfId="6" xr:uid="{31F7D4B1-ECDA-4DD2-8855-2342E1320D34}"/>
    <cellStyle name="Normal" xfId="0" builtinId="0"/>
    <cellStyle name="Normal 2" xfId="3" xr:uid="{321E822B-877F-451D-9381-71EBB0DE481E}"/>
    <cellStyle name="Normal 3" xfId="4" xr:uid="{858C4BC9-7CF1-43A2-9371-0838A3BD7B30}"/>
    <cellStyle name="Porcentaje" xfId="2" builtinId="5"/>
    <cellStyle name="Porcentaje 2" xfId="5" xr:uid="{524DFCE3-A59C-48A3-BE11-DE1DF4811944}"/>
  </cellStyles>
  <dxfs count="3">
    <dxf>
      <font>
        <color rgb="FFC0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151C4-8D6F-49BB-9B6A-9D33D9035F0C}">
  <dimension ref="A1:Y23"/>
  <sheetViews>
    <sheetView workbookViewId="0">
      <selection activeCell="F27" sqref="F27"/>
    </sheetView>
  </sheetViews>
  <sheetFormatPr baseColWidth="10" defaultRowHeight="15" x14ac:dyDescent="0.25"/>
  <cols>
    <col min="1" max="1" width="25.42578125" customWidth="1"/>
    <col min="2" max="2" width="25" customWidth="1"/>
    <col min="3" max="3" width="16.7109375" customWidth="1"/>
    <col min="5" max="5" width="23.7109375" customWidth="1"/>
    <col min="6" max="6" width="55.42578125" customWidth="1"/>
  </cols>
  <sheetData>
    <row r="1" spans="1:25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2" t="s">
        <v>9</v>
      </c>
      <c r="K1" s="3" t="s">
        <v>10</v>
      </c>
      <c r="L1" s="3" t="s">
        <v>11</v>
      </c>
      <c r="M1" s="2" t="s">
        <v>12</v>
      </c>
      <c r="N1" s="4"/>
      <c r="O1" s="5" t="s">
        <v>13</v>
      </c>
      <c r="P1" s="5" t="s">
        <v>14</v>
      </c>
      <c r="Q1" s="5" t="s">
        <v>15</v>
      </c>
      <c r="R1" s="5" t="s">
        <v>16</v>
      </c>
      <c r="S1" s="6" t="s">
        <v>17</v>
      </c>
      <c r="T1" s="4"/>
      <c r="U1" s="7" t="s">
        <v>64</v>
      </c>
      <c r="V1" s="7" t="s">
        <v>8</v>
      </c>
      <c r="W1" s="7" t="s">
        <v>11</v>
      </c>
      <c r="X1" s="7" t="s">
        <v>18</v>
      </c>
      <c r="Y1" s="8" t="s">
        <v>19</v>
      </c>
    </row>
    <row r="2" spans="1:25" x14ac:dyDescent="0.25">
      <c r="B2" t="s">
        <v>76</v>
      </c>
      <c r="C2" s="12">
        <v>8002210129702</v>
      </c>
      <c r="E2" t="s">
        <v>75</v>
      </c>
      <c r="F2" t="s">
        <v>77</v>
      </c>
      <c r="G2" s="13">
        <v>149.99</v>
      </c>
      <c r="O2" s="9">
        <f>+O$8</f>
        <v>0</v>
      </c>
      <c r="P2" s="10">
        <f>+P$8</f>
        <v>0</v>
      </c>
      <c r="Q2" s="10">
        <f>+Q$8</f>
        <v>0</v>
      </c>
      <c r="R2" s="11">
        <f>+$T$5</f>
        <v>0</v>
      </c>
    </row>
    <row r="3" spans="1:25" x14ac:dyDescent="0.25">
      <c r="A3" t="s">
        <v>25</v>
      </c>
      <c r="B3" t="s">
        <v>74</v>
      </c>
      <c r="C3" s="12">
        <v>8002210132337</v>
      </c>
      <c r="E3" t="s">
        <v>75</v>
      </c>
      <c r="F3" t="s">
        <v>73</v>
      </c>
      <c r="G3" s="13">
        <v>96</v>
      </c>
      <c r="O3" s="9"/>
      <c r="P3" s="10"/>
      <c r="Q3" s="10"/>
      <c r="R3" s="11"/>
    </row>
    <row r="4" spans="1:25" x14ac:dyDescent="0.25">
      <c r="A4" t="s">
        <v>45</v>
      </c>
      <c r="B4" t="s">
        <v>44</v>
      </c>
      <c r="C4" s="12">
        <v>8005110630408</v>
      </c>
      <c r="E4" t="s">
        <v>32</v>
      </c>
      <c r="F4" t="s">
        <v>43</v>
      </c>
      <c r="G4" s="13">
        <v>78.25</v>
      </c>
      <c r="O4" s="9"/>
      <c r="P4" s="10"/>
      <c r="Q4" s="10"/>
      <c r="R4" s="11"/>
    </row>
    <row r="5" spans="1:25" x14ac:dyDescent="0.25">
      <c r="A5" t="s">
        <v>25</v>
      </c>
      <c r="B5" t="s">
        <v>27</v>
      </c>
      <c r="C5" s="12">
        <v>8005110518003</v>
      </c>
      <c r="E5" t="s">
        <v>32</v>
      </c>
      <c r="F5" t="s">
        <v>20</v>
      </c>
      <c r="G5" s="13">
        <v>94.5</v>
      </c>
      <c r="O5" s="9"/>
      <c r="P5" s="10"/>
      <c r="Q5" s="10"/>
      <c r="R5" s="11"/>
    </row>
    <row r="6" spans="1:25" x14ac:dyDescent="0.25">
      <c r="A6" t="s">
        <v>25</v>
      </c>
      <c r="B6" t="s">
        <v>28</v>
      </c>
      <c r="C6" s="12">
        <v>8005110000775</v>
      </c>
      <c r="E6" t="s">
        <v>32</v>
      </c>
      <c r="F6" t="s">
        <v>21</v>
      </c>
      <c r="G6" s="13">
        <v>94.5</v>
      </c>
    </row>
    <row r="7" spans="1:25" x14ac:dyDescent="0.25">
      <c r="A7" t="s">
        <v>25</v>
      </c>
      <c r="B7" t="s">
        <v>29</v>
      </c>
      <c r="C7" s="12">
        <v>8005110516009</v>
      </c>
      <c r="E7" t="s">
        <v>32</v>
      </c>
      <c r="F7" t="s">
        <v>22</v>
      </c>
      <c r="G7" s="13">
        <v>94.5</v>
      </c>
    </row>
    <row r="8" spans="1:25" x14ac:dyDescent="0.25">
      <c r="A8" t="s">
        <v>25</v>
      </c>
      <c r="B8" t="s">
        <v>30</v>
      </c>
      <c r="C8" s="12">
        <v>8005110517006</v>
      </c>
      <c r="E8" t="s">
        <v>32</v>
      </c>
      <c r="F8" t="s">
        <v>23</v>
      </c>
      <c r="G8" s="13">
        <v>94.5</v>
      </c>
    </row>
    <row r="9" spans="1:25" x14ac:dyDescent="0.25">
      <c r="A9" t="s">
        <v>26</v>
      </c>
      <c r="B9" t="s">
        <v>31</v>
      </c>
      <c r="C9" s="12">
        <v>8005110550508</v>
      </c>
      <c r="E9" t="s">
        <v>32</v>
      </c>
      <c r="F9" t="s">
        <v>24</v>
      </c>
      <c r="G9" s="13">
        <v>66.760000000000005</v>
      </c>
    </row>
    <row r="10" spans="1:25" x14ac:dyDescent="0.25">
      <c r="A10" t="s">
        <v>36</v>
      </c>
      <c r="B10" t="s">
        <v>35</v>
      </c>
      <c r="C10" s="12">
        <v>8001250152114</v>
      </c>
      <c r="E10" t="s">
        <v>34</v>
      </c>
      <c r="F10" t="s">
        <v>33</v>
      </c>
      <c r="G10" s="13">
        <v>87.75</v>
      </c>
    </row>
    <row r="11" spans="1:25" x14ac:dyDescent="0.25">
      <c r="A11" t="s">
        <v>36</v>
      </c>
      <c r="B11" t="s">
        <v>39</v>
      </c>
      <c r="C11">
        <v>24094000722</v>
      </c>
      <c r="E11" t="s">
        <v>34</v>
      </c>
      <c r="F11" t="s">
        <v>37</v>
      </c>
      <c r="G11" s="13">
        <v>70.42</v>
      </c>
    </row>
    <row r="12" spans="1:25" x14ac:dyDescent="0.25">
      <c r="A12" t="s">
        <v>36</v>
      </c>
      <c r="B12" t="s">
        <v>40</v>
      </c>
      <c r="C12">
        <v>24094002054</v>
      </c>
      <c r="E12" t="s">
        <v>34</v>
      </c>
      <c r="F12" t="s">
        <v>38</v>
      </c>
      <c r="G12" s="13">
        <v>67.28</v>
      </c>
    </row>
    <row r="13" spans="1:25" x14ac:dyDescent="0.25">
      <c r="A13" t="s">
        <v>36</v>
      </c>
      <c r="B13" t="s">
        <v>42</v>
      </c>
      <c r="C13" s="12">
        <v>8001250120878</v>
      </c>
      <c r="E13" t="s">
        <v>34</v>
      </c>
      <c r="F13" t="s">
        <v>41</v>
      </c>
      <c r="G13" s="13">
        <v>67.75</v>
      </c>
    </row>
    <row r="14" spans="1:25" x14ac:dyDescent="0.25">
      <c r="A14" t="s">
        <v>50</v>
      </c>
      <c r="B14" t="s">
        <v>48</v>
      </c>
      <c r="C14">
        <v>85200918744</v>
      </c>
      <c r="E14" t="s">
        <v>51</v>
      </c>
      <c r="F14" t="s">
        <v>46</v>
      </c>
      <c r="G14" s="13">
        <v>124.39</v>
      </c>
      <c r="H14" s="14">
        <v>0.26500000000000001</v>
      </c>
    </row>
    <row r="15" spans="1:25" x14ac:dyDescent="0.25">
      <c r="A15" t="s">
        <v>50</v>
      </c>
      <c r="B15" t="s">
        <v>49</v>
      </c>
      <c r="C15">
        <v>85200218745</v>
      </c>
      <c r="E15" t="s">
        <v>51</v>
      </c>
      <c r="F15" t="s">
        <v>47</v>
      </c>
      <c r="G15" s="13">
        <v>124.39</v>
      </c>
      <c r="H15" s="14">
        <v>0.26500000000000001</v>
      </c>
    </row>
    <row r="16" spans="1:25" x14ac:dyDescent="0.25">
      <c r="A16" t="s">
        <v>50</v>
      </c>
      <c r="B16" t="s">
        <v>56</v>
      </c>
      <c r="C16" s="12">
        <v>7804320348063</v>
      </c>
      <c r="E16" t="s">
        <v>55</v>
      </c>
      <c r="F16" t="s">
        <v>52</v>
      </c>
      <c r="G16" s="13">
        <v>166.6</v>
      </c>
      <c r="H16" s="14">
        <v>0.26500000000000001</v>
      </c>
    </row>
    <row r="17" spans="1:8" x14ac:dyDescent="0.25">
      <c r="A17" t="s">
        <v>50</v>
      </c>
      <c r="B17" t="s">
        <v>57</v>
      </c>
      <c r="C17" s="12">
        <v>7804320227382</v>
      </c>
      <c r="E17" t="s">
        <v>55</v>
      </c>
      <c r="F17" t="s">
        <v>53</v>
      </c>
      <c r="G17" s="13">
        <v>166.6</v>
      </c>
      <c r="H17" s="14">
        <v>0.26500000000000001</v>
      </c>
    </row>
    <row r="18" spans="1:8" x14ac:dyDescent="0.25">
      <c r="A18" t="s">
        <v>50</v>
      </c>
      <c r="B18" t="s">
        <v>58</v>
      </c>
      <c r="C18" s="12">
        <v>7804320127538</v>
      </c>
      <c r="E18" t="s">
        <v>55</v>
      </c>
      <c r="F18" t="s">
        <v>54</v>
      </c>
      <c r="G18" s="13">
        <v>166.6</v>
      </c>
      <c r="H18" s="14">
        <v>0.26500000000000001</v>
      </c>
    </row>
    <row r="19" spans="1:8" x14ac:dyDescent="0.25">
      <c r="A19" t="s">
        <v>50</v>
      </c>
      <c r="B19" t="s">
        <v>62</v>
      </c>
      <c r="C19" s="12">
        <v>8410423000013</v>
      </c>
      <c r="E19" t="s">
        <v>61</v>
      </c>
      <c r="F19" t="s">
        <v>59</v>
      </c>
      <c r="G19" s="13">
        <v>186.8</v>
      </c>
      <c r="H19" s="14">
        <v>0.26500000000000001</v>
      </c>
    </row>
    <row r="20" spans="1:8" x14ac:dyDescent="0.25">
      <c r="A20" t="s">
        <v>50</v>
      </c>
      <c r="B20" t="s">
        <v>63</v>
      </c>
      <c r="C20" s="12">
        <v>8410423000105</v>
      </c>
      <c r="E20" t="s">
        <v>61</v>
      </c>
      <c r="F20" t="s">
        <v>60</v>
      </c>
      <c r="G20" s="13">
        <v>252</v>
      </c>
      <c r="H20" s="14">
        <v>0.26500000000000001</v>
      </c>
    </row>
    <row r="21" spans="1:8" x14ac:dyDescent="0.25">
      <c r="A21" t="s">
        <v>50</v>
      </c>
      <c r="B21" t="s">
        <v>67</v>
      </c>
      <c r="C21" s="12">
        <v>8437026630034</v>
      </c>
      <c r="E21" t="s">
        <v>69</v>
      </c>
      <c r="F21" t="s">
        <v>65</v>
      </c>
      <c r="G21" s="13">
        <v>461.54</v>
      </c>
      <c r="H21" s="15">
        <v>0.3</v>
      </c>
    </row>
    <row r="22" spans="1:8" x14ac:dyDescent="0.25">
      <c r="A22" t="s">
        <v>50</v>
      </c>
      <c r="B22" t="s">
        <v>68</v>
      </c>
      <c r="C22" s="12">
        <v>8437011789549</v>
      </c>
      <c r="E22" t="s">
        <v>70</v>
      </c>
      <c r="F22" t="s">
        <v>66</v>
      </c>
      <c r="G22" s="13">
        <v>680.77</v>
      </c>
      <c r="H22" s="15">
        <v>0.3</v>
      </c>
    </row>
    <row r="23" spans="1:8" x14ac:dyDescent="0.25">
      <c r="A23" t="s">
        <v>50</v>
      </c>
      <c r="B23" t="s">
        <v>71</v>
      </c>
      <c r="C23" s="12">
        <v>8437020068345</v>
      </c>
      <c r="E23">
        <v>1076</v>
      </c>
      <c r="F23" t="s">
        <v>72</v>
      </c>
      <c r="G23" s="13">
        <v>1094.8599999999999</v>
      </c>
      <c r="H23" s="14">
        <v>0.26500000000000001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D708E-D466-4D5A-9634-BE6CD2BB4AAE}">
  <dimension ref="B1:U31"/>
  <sheetViews>
    <sheetView showGridLines="0" tabSelected="1" zoomScale="85" zoomScaleNormal="85" workbookViewId="0">
      <pane xSplit="7" ySplit="6" topLeftCell="M7" activePane="bottomRight" state="frozen"/>
      <selection pane="topRight" activeCell="F1" sqref="F1"/>
      <selection pane="bottomLeft" activeCell="A4" sqref="A4"/>
      <selection pane="bottomRight" activeCell="F3" sqref="F3"/>
    </sheetView>
  </sheetViews>
  <sheetFormatPr baseColWidth="10" defaultColWidth="11.42578125" defaultRowHeight="15" outlineLevelCol="1" x14ac:dyDescent="0.25"/>
  <cols>
    <col min="1" max="1" width="3" style="16" customWidth="1"/>
    <col min="2" max="2" width="12.5703125" style="16" customWidth="1"/>
    <col min="3" max="3" width="22.85546875" style="16" customWidth="1" outlineLevel="1"/>
    <col min="4" max="4" width="14.28515625" style="16" customWidth="1" outlineLevel="1"/>
    <col min="5" max="5" width="23.140625" style="16" customWidth="1" outlineLevel="1"/>
    <col min="6" max="6" width="22.85546875" style="16" customWidth="1"/>
    <col min="7" max="7" width="71.28515625" style="16" customWidth="1"/>
    <col min="8" max="8" width="11.7109375" style="16" customWidth="1"/>
    <col min="9" max="9" width="7.7109375" style="16" customWidth="1"/>
    <col min="10" max="10" width="11.7109375" style="16" customWidth="1" outlineLevel="1"/>
    <col min="11" max="11" width="11.7109375" style="16" customWidth="1"/>
    <col min="12" max="12" width="7.7109375" style="16" customWidth="1"/>
    <col min="13" max="13" width="11.7109375" style="16" customWidth="1" outlineLevel="1"/>
    <col min="14" max="14" width="11.7109375" style="16" customWidth="1"/>
    <col min="15" max="15" width="2.42578125" style="16" customWidth="1" outlineLevel="1"/>
    <col min="16" max="19" width="7.7109375" style="16" customWidth="1"/>
    <col min="20" max="20" width="12.7109375" style="17" customWidth="1"/>
    <col min="21" max="16384" width="11.42578125" style="16"/>
  </cols>
  <sheetData>
    <row r="1" spans="2:21" ht="6.75" customHeight="1" x14ac:dyDescent="0.25"/>
    <row r="2" spans="2:21" x14ac:dyDescent="0.25">
      <c r="R2" s="18"/>
      <c r="S2" s="18" t="s">
        <v>78</v>
      </c>
      <c r="T2" s="19">
        <v>0.18</v>
      </c>
    </row>
    <row r="3" spans="2:21" x14ac:dyDescent="0.25">
      <c r="R3" s="18"/>
      <c r="S3" s="18" t="s">
        <v>79</v>
      </c>
      <c r="T3" s="19">
        <v>0.13</v>
      </c>
    </row>
    <row r="4" spans="2:21" ht="15.75" x14ac:dyDescent="0.25">
      <c r="P4" s="44" t="s">
        <v>80</v>
      </c>
      <c r="Q4" s="44"/>
      <c r="R4" s="44"/>
      <c r="S4" s="44"/>
      <c r="T4" s="44"/>
    </row>
    <row r="5" spans="2:21" ht="16.5" customHeight="1" x14ac:dyDescent="0.25">
      <c r="P5" s="20">
        <v>0.02</v>
      </c>
      <c r="Q5" s="20">
        <v>7.8E-2</v>
      </c>
      <c r="R5" s="20">
        <v>4.8000000000000001E-2</v>
      </c>
      <c r="S5" s="20" t="s">
        <v>81</v>
      </c>
    </row>
    <row r="6" spans="2:21" s="26" customFormat="1" ht="34.5" customHeight="1" x14ac:dyDescent="0.25">
      <c r="B6" s="21" t="s">
        <v>0</v>
      </c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2" t="s">
        <v>6</v>
      </c>
      <c r="I6" s="23" t="s">
        <v>7</v>
      </c>
      <c r="J6" s="23" t="s">
        <v>8</v>
      </c>
      <c r="K6" s="22" t="s">
        <v>9</v>
      </c>
      <c r="L6" s="23" t="s">
        <v>10</v>
      </c>
      <c r="M6" s="23" t="s">
        <v>11</v>
      </c>
      <c r="N6" s="22" t="s">
        <v>12</v>
      </c>
      <c r="O6" s="24"/>
      <c r="P6" s="25" t="s">
        <v>13</v>
      </c>
      <c r="Q6" s="25" t="s">
        <v>14</v>
      </c>
      <c r="R6" s="25" t="s">
        <v>15</v>
      </c>
      <c r="S6" s="25" t="s">
        <v>16</v>
      </c>
      <c r="T6" s="42" t="s">
        <v>88</v>
      </c>
      <c r="U6" s="42" t="s">
        <v>89</v>
      </c>
    </row>
    <row r="7" spans="2:21" ht="15" customHeight="1" x14ac:dyDescent="0.25">
      <c r="B7" s="27" t="s">
        <v>82</v>
      </c>
      <c r="C7" s="28" t="s">
        <v>76</v>
      </c>
      <c r="D7" s="29">
        <v>8002210129702</v>
      </c>
      <c r="E7" s="38" t="s">
        <v>75</v>
      </c>
      <c r="F7" s="38" t="s">
        <v>75</v>
      </c>
      <c r="G7" s="30" t="s">
        <v>77</v>
      </c>
      <c r="H7" s="31">
        <v>149.99</v>
      </c>
      <c r="I7" s="32"/>
      <c r="J7" s="31">
        <f t="shared" ref="J7:J28" si="0">+H7*I7</f>
        <v>0</v>
      </c>
      <c r="K7" s="33">
        <f t="shared" ref="K7:K28" si="1">+H7+J7</f>
        <v>149.99</v>
      </c>
      <c r="L7" s="32">
        <v>0.16</v>
      </c>
      <c r="M7" s="31">
        <f t="shared" ref="M7:M28" si="2">+H7*L7</f>
        <v>23.998400000000004</v>
      </c>
      <c r="N7" s="33">
        <f t="shared" ref="N7:N28" si="3">+K7+M7</f>
        <v>173.98840000000001</v>
      </c>
      <c r="O7" s="34"/>
      <c r="P7" s="35">
        <f t="shared" ref="P7:R29" si="4">+P$5</f>
        <v>0.02</v>
      </c>
      <c r="Q7" s="35">
        <f t="shared" si="4"/>
        <v>7.8E-2</v>
      </c>
      <c r="R7" s="35">
        <f t="shared" si="4"/>
        <v>4.8000000000000001E-2</v>
      </c>
      <c r="S7" s="36">
        <v>0.18</v>
      </c>
      <c r="T7" s="43">
        <f t="shared" ref="T7:T28" si="5">$K7/(1-SUM(P7:S7))</f>
        <v>222.53709198813061</v>
      </c>
      <c r="U7" s="37">
        <f>+ROUND(T7,0)</f>
        <v>223</v>
      </c>
    </row>
    <row r="8" spans="2:21" ht="15" customHeight="1" x14ac:dyDescent="0.25">
      <c r="B8" s="27" t="s">
        <v>82</v>
      </c>
      <c r="C8" s="28" t="s">
        <v>74</v>
      </c>
      <c r="D8" s="29">
        <v>8002210132337</v>
      </c>
      <c r="E8" s="38" t="s">
        <v>75</v>
      </c>
      <c r="F8" s="38" t="s">
        <v>75</v>
      </c>
      <c r="G8" s="30" t="s">
        <v>73</v>
      </c>
      <c r="H8" s="31">
        <v>96</v>
      </c>
      <c r="I8" s="32"/>
      <c r="J8" s="31">
        <f t="shared" si="0"/>
        <v>0</v>
      </c>
      <c r="K8" s="33">
        <f t="shared" si="1"/>
        <v>96</v>
      </c>
      <c r="L8" s="32">
        <v>0.16</v>
      </c>
      <c r="M8" s="31">
        <f t="shared" si="2"/>
        <v>15.36</v>
      </c>
      <c r="N8" s="33">
        <f t="shared" si="3"/>
        <v>111.36</v>
      </c>
      <c r="O8" s="34"/>
      <c r="P8" s="35">
        <f t="shared" si="4"/>
        <v>0.02</v>
      </c>
      <c r="Q8" s="35">
        <f t="shared" si="4"/>
        <v>7.8E-2</v>
      </c>
      <c r="R8" s="35">
        <f t="shared" si="4"/>
        <v>4.8000000000000001E-2</v>
      </c>
      <c r="S8" s="36">
        <v>0.18</v>
      </c>
      <c r="T8" s="43">
        <f t="shared" si="5"/>
        <v>142.433234421365</v>
      </c>
      <c r="U8" s="37">
        <f t="shared" ref="U8:U28" si="6">+ROUND(T8,0)</f>
        <v>142</v>
      </c>
    </row>
    <row r="9" spans="2:21" s="57" customFormat="1" ht="15" customHeight="1" x14ac:dyDescent="0.25">
      <c r="B9" s="45" t="s">
        <v>82</v>
      </c>
      <c r="C9" s="46" t="s">
        <v>44</v>
      </c>
      <c r="D9" s="47">
        <v>8005110630408</v>
      </c>
      <c r="E9" s="48" t="s">
        <v>32</v>
      </c>
      <c r="F9" s="48" t="s">
        <v>32</v>
      </c>
      <c r="G9" s="49" t="s">
        <v>43</v>
      </c>
      <c r="H9" s="50">
        <v>78.25</v>
      </c>
      <c r="I9" s="51"/>
      <c r="J9" s="50">
        <f t="shared" si="0"/>
        <v>0</v>
      </c>
      <c r="K9" s="52">
        <f t="shared" si="1"/>
        <v>78.25</v>
      </c>
      <c r="L9" s="51">
        <v>0.16</v>
      </c>
      <c r="M9" s="50">
        <f t="shared" si="2"/>
        <v>12.52</v>
      </c>
      <c r="N9" s="52">
        <f t="shared" si="3"/>
        <v>90.77</v>
      </c>
      <c r="O9" s="53"/>
      <c r="P9" s="54">
        <f t="shared" si="4"/>
        <v>0.02</v>
      </c>
      <c r="Q9" s="54">
        <f t="shared" si="4"/>
        <v>7.8E-2</v>
      </c>
      <c r="R9" s="54">
        <f t="shared" si="4"/>
        <v>4.8000000000000001E-2</v>
      </c>
      <c r="S9" s="55">
        <v>0.18</v>
      </c>
      <c r="T9" s="56">
        <f t="shared" si="5"/>
        <v>116.09792284866469</v>
      </c>
      <c r="U9" s="56">
        <f t="shared" si="6"/>
        <v>116</v>
      </c>
    </row>
    <row r="10" spans="2:21" ht="15" customHeight="1" x14ac:dyDescent="0.25">
      <c r="B10" s="27" t="s">
        <v>82</v>
      </c>
      <c r="C10" s="28" t="s">
        <v>27</v>
      </c>
      <c r="D10" s="29">
        <v>8005110518003</v>
      </c>
      <c r="E10" s="38" t="s">
        <v>32</v>
      </c>
      <c r="F10" s="38" t="s">
        <v>32</v>
      </c>
      <c r="G10" s="30" t="s">
        <v>20</v>
      </c>
      <c r="H10" s="31">
        <v>94.5</v>
      </c>
      <c r="I10" s="32"/>
      <c r="J10" s="31">
        <f t="shared" si="0"/>
        <v>0</v>
      </c>
      <c r="K10" s="33">
        <f t="shared" si="1"/>
        <v>94.5</v>
      </c>
      <c r="L10" s="32">
        <v>0.16</v>
      </c>
      <c r="M10" s="31">
        <f t="shared" si="2"/>
        <v>15.120000000000001</v>
      </c>
      <c r="N10" s="33">
        <f t="shared" si="3"/>
        <v>109.62</v>
      </c>
      <c r="O10" s="34"/>
      <c r="P10" s="35">
        <f t="shared" si="4"/>
        <v>0.02</v>
      </c>
      <c r="Q10" s="35">
        <f t="shared" si="4"/>
        <v>7.8E-2</v>
      </c>
      <c r="R10" s="35">
        <f t="shared" si="4"/>
        <v>4.8000000000000001E-2</v>
      </c>
      <c r="S10" s="36">
        <v>0.18</v>
      </c>
      <c r="T10" s="43">
        <f t="shared" si="5"/>
        <v>140.20771513353117</v>
      </c>
      <c r="U10" s="37">
        <f t="shared" si="6"/>
        <v>140</v>
      </c>
    </row>
    <row r="11" spans="2:21" ht="15" customHeight="1" x14ac:dyDescent="0.25">
      <c r="B11" s="27" t="s">
        <v>82</v>
      </c>
      <c r="C11" s="28" t="s">
        <v>28</v>
      </c>
      <c r="D11" s="29">
        <v>8005110000775</v>
      </c>
      <c r="E11" s="38" t="s">
        <v>32</v>
      </c>
      <c r="F11" s="38" t="s">
        <v>32</v>
      </c>
      <c r="G11" s="30" t="s">
        <v>21</v>
      </c>
      <c r="H11" s="31">
        <v>94.5</v>
      </c>
      <c r="I11" s="32"/>
      <c r="J11" s="31">
        <f t="shared" si="0"/>
        <v>0</v>
      </c>
      <c r="K11" s="33">
        <f t="shared" si="1"/>
        <v>94.5</v>
      </c>
      <c r="L11" s="32">
        <v>0.16</v>
      </c>
      <c r="M11" s="31">
        <f t="shared" si="2"/>
        <v>15.120000000000001</v>
      </c>
      <c r="N11" s="33">
        <f t="shared" si="3"/>
        <v>109.62</v>
      </c>
      <c r="O11" s="34"/>
      <c r="P11" s="35">
        <f t="shared" si="4"/>
        <v>0.02</v>
      </c>
      <c r="Q11" s="35">
        <f t="shared" si="4"/>
        <v>7.8E-2</v>
      </c>
      <c r="R11" s="35">
        <f t="shared" si="4"/>
        <v>4.8000000000000001E-2</v>
      </c>
      <c r="S11" s="36">
        <v>0.18</v>
      </c>
      <c r="T11" s="43">
        <f t="shared" si="5"/>
        <v>140.20771513353117</v>
      </c>
      <c r="U11" s="37">
        <f t="shared" si="6"/>
        <v>140</v>
      </c>
    </row>
    <row r="12" spans="2:21" ht="15" customHeight="1" x14ac:dyDescent="0.25">
      <c r="B12" s="27" t="s">
        <v>82</v>
      </c>
      <c r="C12" s="28" t="s">
        <v>29</v>
      </c>
      <c r="D12" s="29">
        <v>8005110516009</v>
      </c>
      <c r="E12" s="38" t="s">
        <v>32</v>
      </c>
      <c r="F12" s="38" t="s">
        <v>32</v>
      </c>
      <c r="G12" s="30" t="s">
        <v>22</v>
      </c>
      <c r="H12" s="31">
        <v>94.5</v>
      </c>
      <c r="I12" s="32"/>
      <c r="J12" s="31">
        <f t="shared" si="0"/>
        <v>0</v>
      </c>
      <c r="K12" s="33">
        <f t="shared" si="1"/>
        <v>94.5</v>
      </c>
      <c r="L12" s="32">
        <v>0.16</v>
      </c>
      <c r="M12" s="31">
        <f t="shared" si="2"/>
        <v>15.120000000000001</v>
      </c>
      <c r="N12" s="33">
        <f t="shared" si="3"/>
        <v>109.62</v>
      </c>
      <c r="O12" s="34"/>
      <c r="P12" s="35">
        <f t="shared" si="4"/>
        <v>0.02</v>
      </c>
      <c r="Q12" s="35">
        <f t="shared" si="4"/>
        <v>7.8E-2</v>
      </c>
      <c r="R12" s="35">
        <f t="shared" si="4"/>
        <v>4.8000000000000001E-2</v>
      </c>
      <c r="S12" s="36">
        <v>0.18</v>
      </c>
      <c r="T12" s="43">
        <f t="shared" si="5"/>
        <v>140.20771513353117</v>
      </c>
      <c r="U12" s="37">
        <f t="shared" si="6"/>
        <v>140</v>
      </c>
    </row>
    <row r="13" spans="2:21" ht="15" customHeight="1" x14ac:dyDescent="0.25">
      <c r="B13" s="27" t="s">
        <v>82</v>
      </c>
      <c r="C13" s="28" t="s">
        <v>30</v>
      </c>
      <c r="D13" s="29">
        <v>8005110517006</v>
      </c>
      <c r="E13" s="38" t="s">
        <v>32</v>
      </c>
      <c r="F13" s="38" t="s">
        <v>32</v>
      </c>
      <c r="G13" s="30" t="s">
        <v>23</v>
      </c>
      <c r="H13" s="31">
        <v>94.5</v>
      </c>
      <c r="I13" s="32"/>
      <c r="J13" s="31">
        <f t="shared" si="0"/>
        <v>0</v>
      </c>
      <c r="K13" s="33">
        <f t="shared" si="1"/>
        <v>94.5</v>
      </c>
      <c r="L13" s="32">
        <v>0.16</v>
      </c>
      <c r="M13" s="31">
        <f t="shared" si="2"/>
        <v>15.120000000000001</v>
      </c>
      <c r="N13" s="33">
        <f t="shared" si="3"/>
        <v>109.62</v>
      </c>
      <c r="O13" s="34"/>
      <c r="P13" s="35">
        <f t="shared" si="4"/>
        <v>0.02</v>
      </c>
      <c r="Q13" s="35">
        <f t="shared" si="4"/>
        <v>7.8E-2</v>
      </c>
      <c r="R13" s="35">
        <f t="shared" si="4"/>
        <v>4.8000000000000001E-2</v>
      </c>
      <c r="S13" s="36">
        <v>0.18</v>
      </c>
      <c r="T13" s="43">
        <f t="shared" si="5"/>
        <v>140.20771513353117</v>
      </c>
      <c r="U13" s="37">
        <f t="shared" si="6"/>
        <v>140</v>
      </c>
    </row>
    <row r="14" spans="2:21" ht="15" customHeight="1" x14ac:dyDescent="0.25">
      <c r="B14" s="27" t="s">
        <v>82</v>
      </c>
      <c r="C14" s="28" t="s">
        <v>31</v>
      </c>
      <c r="D14" s="29">
        <v>8005110550508</v>
      </c>
      <c r="E14" s="38" t="s">
        <v>32</v>
      </c>
      <c r="F14" s="38" t="s">
        <v>32</v>
      </c>
      <c r="G14" s="30" t="s">
        <v>24</v>
      </c>
      <c r="H14" s="31">
        <v>66.760000000000005</v>
      </c>
      <c r="I14" s="32"/>
      <c r="J14" s="31">
        <f t="shared" si="0"/>
        <v>0</v>
      </c>
      <c r="K14" s="33">
        <f t="shared" si="1"/>
        <v>66.760000000000005</v>
      </c>
      <c r="L14" s="32">
        <v>0.16</v>
      </c>
      <c r="M14" s="31">
        <f t="shared" si="2"/>
        <v>10.681600000000001</v>
      </c>
      <c r="N14" s="33">
        <f t="shared" si="3"/>
        <v>77.441600000000008</v>
      </c>
      <c r="O14" s="34"/>
      <c r="P14" s="35">
        <f t="shared" si="4"/>
        <v>0.02</v>
      </c>
      <c r="Q14" s="35">
        <f t="shared" si="4"/>
        <v>7.8E-2</v>
      </c>
      <c r="R14" s="35">
        <f t="shared" si="4"/>
        <v>4.8000000000000001E-2</v>
      </c>
      <c r="S14" s="36">
        <v>0.18</v>
      </c>
      <c r="T14" s="43">
        <f t="shared" si="5"/>
        <v>99.050445103857584</v>
      </c>
      <c r="U14" s="37">
        <f t="shared" si="6"/>
        <v>99</v>
      </c>
    </row>
    <row r="15" spans="2:21" ht="15" customHeight="1" x14ac:dyDescent="0.25">
      <c r="B15" s="27" t="s">
        <v>82</v>
      </c>
      <c r="C15" s="28" t="s">
        <v>35</v>
      </c>
      <c r="D15" s="29">
        <v>8001250152114</v>
      </c>
      <c r="E15" s="38" t="s">
        <v>34</v>
      </c>
      <c r="F15" s="38" t="s">
        <v>34</v>
      </c>
      <c r="G15" s="30" t="s">
        <v>33</v>
      </c>
      <c r="H15" s="31">
        <v>87.75</v>
      </c>
      <c r="I15" s="32"/>
      <c r="J15" s="31">
        <f t="shared" si="0"/>
        <v>0</v>
      </c>
      <c r="K15" s="33">
        <f t="shared" si="1"/>
        <v>87.75</v>
      </c>
      <c r="L15" s="32">
        <v>0.16</v>
      </c>
      <c r="M15" s="31">
        <f t="shared" si="2"/>
        <v>14.040000000000001</v>
      </c>
      <c r="N15" s="33">
        <f t="shared" si="3"/>
        <v>101.79</v>
      </c>
      <c r="O15" s="34"/>
      <c r="P15" s="35">
        <f t="shared" si="4"/>
        <v>0.02</v>
      </c>
      <c r="Q15" s="35">
        <f t="shared" si="4"/>
        <v>7.8E-2</v>
      </c>
      <c r="R15" s="35">
        <f t="shared" si="4"/>
        <v>4.8000000000000001E-2</v>
      </c>
      <c r="S15" s="36">
        <v>0.18</v>
      </c>
      <c r="T15" s="43">
        <f t="shared" si="5"/>
        <v>130.19287833827894</v>
      </c>
      <c r="U15" s="37">
        <f t="shared" si="6"/>
        <v>130</v>
      </c>
    </row>
    <row r="16" spans="2:21" ht="15" customHeight="1" x14ac:dyDescent="0.25">
      <c r="B16" s="27" t="s">
        <v>82</v>
      </c>
      <c r="C16" s="28" t="s">
        <v>39</v>
      </c>
      <c r="D16" s="29">
        <v>24094000722</v>
      </c>
      <c r="E16" s="38" t="s">
        <v>34</v>
      </c>
      <c r="F16" s="38" t="s">
        <v>34</v>
      </c>
      <c r="G16" s="30" t="s">
        <v>37</v>
      </c>
      <c r="H16" s="31">
        <v>70.42</v>
      </c>
      <c r="I16" s="32"/>
      <c r="J16" s="31">
        <f t="shared" si="0"/>
        <v>0</v>
      </c>
      <c r="K16" s="33">
        <f t="shared" si="1"/>
        <v>70.42</v>
      </c>
      <c r="L16" s="32">
        <v>0.16</v>
      </c>
      <c r="M16" s="31">
        <f t="shared" si="2"/>
        <v>11.267200000000001</v>
      </c>
      <c r="N16" s="33">
        <f t="shared" si="3"/>
        <v>81.687200000000004</v>
      </c>
      <c r="O16" s="34"/>
      <c r="P16" s="35">
        <f t="shared" si="4"/>
        <v>0.02</v>
      </c>
      <c r="Q16" s="35">
        <f t="shared" si="4"/>
        <v>7.8E-2</v>
      </c>
      <c r="R16" s="35">
        <f t="shared" si="4"/>
        <v>4.8000000000000001E-2</v>
      </c>
      <c r="S16" s="36">
        <v>0.18</v>
      </c>
      <c r="T16" s="43">
        <f t="shared" si="5"/>
        <v>104.48071216617213</v>
      </c>
      <c r="U16" s="37">
        <f t="shared" si="6"/>
        <v>104</v>
      </c>
    </row>
    <row r="17" spans="2:21" ht="15" customHeight="1" x14ac:dyDescent="0.25">
      <c r="B17" s="27" t="s">
        <v>82</v>
      </c>
      <c r="C17" s="28" t="s">
        <v>40</v>
      </c>
      <c r="D17" s="29">
        <v>24094002054</v>
      </c>
      <c r="E17" s="38" t="s">
        <v>34</v>
      </c>
      <c r="F17" s="38" t="s">
        <v>34</v>
      </c>
      <c r="G17" s="30" t="s">
        <v>38</v>
      </c>
      <c r="H17" s="31">
        <v>67.28</v>
      </c>
      <c r="I17" s="32"/>
      <c r="J17" s="31">
        <f t="shared" si="0"/>
        <v>0</v>
      </c>
      <c r="K17" s="33">
        <f t="shared" si="1"/>
        <v>67.28</v>
      </c>
      <c r="L17" s="32">
        <v>0.16</v>
      </c>
      <c r="M17" s="31">
        <f t="shared" si="2"/>
        <v>10.764800000000001</v>
      </c>
      <c r="N17" s="33">
        <f t="shared" si="3"/>
        <v>78.044800000000009</v>
      </c>
      <c r="O17" s="34"/>
      <c r="P17" s="35">
        <f t="shared" si="4"/>
        <v>0.02</v>
      </c>
      <c r="Q17" s="35">
        <f t="shared" si="4"/>
        <v>7.8E-2</v>
      </c>
      <c r="R17" s="35">
        <f t="shared" si="4"/>
        <v>4.8000000000000001E-2</v>
      </c>
      <c r="S17" s="36">
        <v>0.18</v>
      </c>
      <c r="T17" s="43">
        <f t="shared" si="5"/>
        <v>99.821958456973306</v>
      </c>
      <c r="U17" s="37">
        <f t="shared" si="6"/>
        <v>100</v>
      </c>
    </row>
    <row r="18" spans="2:21" ht="15" customHeight="1" x14ac:dyDescent="0.25">
      <c r="B18" s="27" t="s">
        <v>82</v>
      </c>
      <c r="C18" s="28" t="s">
        <v>42</v>
      </c>
      <c r="D18" s="29">
        <v>8001250120878</v>
      </c>
      <c r="E18" s="38" t="s">
        <v>34</v>
      </c>
      <c r="F18" s="38" t="s">
        <v>34</v>
      </c>
      <c r="G18" s="30" t="s">
        <v>41</v>
      </c>
      <c r="H18" s="31">
        <v>67.75</v>
      </c>
      <c r="I18" s="32"/>
      <c r="J18" s="31">
        <f t="shared" si="0"/>
        <v>0</v>
      </c>
      <c r="K18" s="33">
        <f t="shared" si="1"/>
        <v>67.75</v>
      </c>
      <c r="L18" s="32">
        <v>0.16</v>
      </c>
      <c r="M18" s="31">
        <f t="shared" si="2"/>
        <v>10.84</v>
      </c>
      <c r="N18" s="33">
        <f t="shared" si="3"/>
        <v>78.59</v>
      </c>
      <c r="O18" s="34"/>
      <c r="P18" s="35">
        <f t="shared" si="4"/>
        <v>0.02</v>
      </c>
      <c r="Q18" s="35">
        <f t="shared" si="4"/>
        <v>7.8E-2</v>
      </c>
      <c r="R18" s="35">
        <f t="shared" si="4"/>
        <v>4.8000000000000001E-2</v>
      </c>
      <c r="S18" s="36">
        <v>0.18</v>
      </c>
      <c r="T18" s="43">
        <f t="shared" si="5"/>
        <v>100.5192878338279</v>
      </c>
      <c r="U18" s="37">
        <f t="shared" si="6"/>
        <v>101</v>
      </c>
    </row>
    <row r="19" spans="2:21" ht="15" customHeight="1" x14ac:dyDescent="0.25">
      <c r="B19" s="40" t="s">
        <v>83</v>
      </c>
      <c r="C19" s="28" t="s">
        <v>48</v>
      </c>
      <c r="D19" s="41">
        <v>85200918744</v>
      </c>
      <c r="E19" s="38" t="s">
        <v>86</v>
      </c>
      <c r="F19" s="38" t="s">
        <v>51</v>
      </c>
      <c r="G19" s="30" t="s">
        <v>46</v>
      </c>
      <c r="H19" s="31">
        <v>124.39</v>
      </c>
      <c r="I19" s="32">
        <v>0.26500000000000001</v>
      </c>
      <c r="J19" s="31">
        <f t="shared" si="0"/>
        <v>32.963349999999998</v>
      </c>
      <c r="K19" s="33">
        <f t="shared" si="1"/>
        <v>157.35335000000001</v>
      </c>
      <c r="L19" s="32">
        <v>0.16</v>
      </c>
      <c r="M19" s="31">
        <f t="shared" si="2"/>
        <v>19.9024</v>
      </c>
      <c r="N19" s="33">
        <f t="shared" si="3"/>
        <v>177.25575000000001</v>
      </c>
      <c r="O19" s="34"/>
      <c r="P19" s="35">
        <f t="shared" si="4"/>
        <v>0.02</v>
      </c>
      <c r="Q19" s="35">
        <f t="shared" si="4"/>
        <v>7.8E-2</v>
      </c>
      <c r="R19" s="35">
        <f t="shared" si="4"/>
        <v>4.8000000000000001E-2</v>
      </c>
      <c r="S19" s="39">
        <v>0.13</v>
      </c>
      <c r="T19" s="43">
        <f t="shared" si="5"/>
        <v>217.33888121546963</v>
      </c>
      <c r="U19" s="37">
        <f t="shared" si="6"/>
        <v>217</v>
      </c>
    </row>
    <row r="20" spans="2:21" ht="15" customHeight="1" x14ac:dyDescent="0.25">
      <c r="B20" s="40" t="s">
        <v>83</v>
      </c>
      <c r="C20" s="28" t="s">
        <v>49</v>
      </c>
      <c r="D20" s="41">
        <v>85200218745</v>
      </c>
      <c r="E20" s="38" t="s">
        <v>86</v>
      </c>
      <c r="F20" s="38" t="s">
        <v>51</v>
      </c>
      <c r="G20" s="30" t="s">
        <v>47</v>
      </c>
      <c r="H20" s="31">
        <v>124.39</v>
      </c>
      <c r="I20" s="32">
        <v>0.26500000000000001</v>
      </c>
      <c r="J20" s="31">
        <f t="shared" si="0"/>
        <v>32.963349999999998</v>
      </c>
      <c r="K20" s="33">
        <f t="shared" si="1"/>
        <v>157.35335000000001</v>
      </c>
      <c r="L20" s="32">
        <v>0.16</v>
      </c>
      <c r="M20" s="31">
        <f t="shared" si="2"/>
        <v>19.9024</v>
      </c>
      <c r="N20" s="33">
        <f t="shared" si="3"/>
        <v>177.25575000000001</v>
      </c>
      <c r="O20" s="34"/>
      <c r="P20" s="35">
        <f t="shared" si="4"/>
        <v>0.02</v>
      </c>
      <c r="Q20" s="35">
        <f t="shared" si="4"/>
        <v>7.8E-2</v>
      </c>
      <c r="R20" s="35">
        <f t="shared" si="4"/>
        <v>4.8000000000000001E-2</v>
      </c>
      <c r="S20" s="39">
        <v>0.13</v>
      </c>
      <c r="T20" s="43">
        <f t="shared" si="5"/>
        <v>217.33888121546963</v>
      </c>
      <c r="U20" s="37">
        <f t="shared" si="6"/>
        <v>217</v>
      </c>
    </row>
    <row r="21" spans="2:21" ht="15" customHeight="1" x14ac:dyDescent="0.25">
      <c r="B21" s="40" t="s">
        <v>83</v>
      </c>
      <c r="C21" s="28" t="s">
        <v>56</v>
      </c>
      <c r="D21" s="41">
        <v>7804320348063</v>
      </c>
      <c r="E21" s="38" t="s">
        <v>55</v>
      </c>
      <c r="F21" s="38" t="s">
        <v>55</v>
      </c>
      <c r="G21" s="30" t="s">
        <v>52</v>
      </c>
      <c r="H21" s="31">
        <v>158.1</v>
      </c>
      <c r="I21" s="32">
        <v>0.26500000000000001</v>
      </c>
      <c r="J21" s="31">
        <f t="shared" si="0"/>
        <v>41.896500000000003</v>
      </c>
      <c r="K21" s="33">
        <f t="shared" si="1"/>
        <v>199.9965</v>
      </c>
      <c r="L21" s="32">
        <v>0.16</v>
      </c>
      <c r="M21" s="31">
        <f t="shared" si="2"/>
        <v>25.295999999999999</v>
      </c>
      <c r="N21" s="33">
        <f t="shared" si="3"/>
        <v>225.29249999999999</v>
      </c>
      <c r="O21" s="34"/>
      <c r="P21" s="35">
        <f t="shared" si="4"/>
        <v>0.02</v>
      </c>
      <c r="Q21" s="35">
        <f t="shared" si="4"/>
        <v>7.8E-2</v>
      </c>
      <c r="R21" s="35">
        <f t="shared" si="4"/>
        <v>4.8000000000000001E-2</v>
      </c>
      <c r="S21" s="39">
        <v>0.13</v>
      </c>
      <c r="T21" s="43">
        <f t="shared" si="5"/>
        <v>276.23825966850831</v>
      </c>
      <c r="U21" s="37">
        <f t="shared" si="6"/>
        <v>276</v>
      </c>
    </row>
    <row r="22" spans="2:21" ht="15" customHeight="1" x14ac:dyDescent="0.25">
      <c r="B22" s="40" t="s">
        <v>83</v>
      </c>
      <c r="C22" s="28" t="s">
        <v>57</v>
      </c>
      <c r="D22" s="41">
        <v>7804320227382</v>
      </c>
      <c r="E22" s="38" t="s">
        <v>55</v>
      </c>
      <c r="F22" s="38" t="s">
        <v>55</v>
      </c>
      <c r="G22" s="30" t="s">
        <v>53</v>
      </c>
      <c r="H22" s="31">
        <v>158.1</v>
      </c>
      <c r="I22" s="32">
        <v>0.26500000000000001</v>
      </c>
      <c r="J22" s="31">
        <f t="shared" si="0"/>
        <v>41.896500000000003</v>
      </c>
      <c r="K22" s="33">
        <f t="shared" si="1"/>
        <v>199.9965</v>
      </c>
      <c r="L22" s="32">
        <v>0.16</v>
      </c>
      <c r="M22" s="31">
        <f t="shared" si="2"/>
        <v>25.295999999999999</v>
      </c>
      <c r="N22" s="33">
        <f t="shared" si="3"/>
        <v>225.29249999999999</v>
      </c>
      <c r="O22" s="34"/>
      <c r="P22" s="35">
        <f t="shared" si="4"/>
        <v>0.02</v>
      </c>
      <c r="Q22" s="35">
        <f t="shared" si="4"/>
        <v>7.8E-2</v>
      </c>
      <c r="R22" s="35">
        <f t="shared" si="4"/>
        <v>4.8000000000000001E-2</v>
      </c>
      <c r="S22" s="39">
        <v>0.13</v>
      </c>
      <c r="T22" s="43">
        <f t="shared" si="5"/>
        <v>276.23825966850831</v>
      </c>
      <c r="U22" s="37">
        <f t="shared" si="6"/>
        <v>276</v>
      </c>
    </row>
    <row r="23" spans="2:21" ht="15" customHeight="1" x14ac:dyDescent="0.25">
      <c r="B23" s="40" t="s">
        <v>83</v>
      </c>
      <c r="C23" s="28" t="s">
        <v>58</v>
      </c>
      <c r="D23" s="41">
        <v>7804320127538</v>
      </c>
      <c r="E23" s="38" t="s">
        <v>55</v>
      </c>
      <c r="F23" s="38" t="s">
        <v>55</v>
      </c>
      <c r="G23" s="30" t="s">
        <v>54</v>
      </c>
      <c r="H23" s="31">
        <v>158.1</v>
      </c>
      <c r="I23" s="32">
        <v>0.26500000000000001</v>
      </c>
      <c r="J23" s="31">
        <f t="shared" si="0"/>
        <v>41.896500000000003</v>
      </c>
      <c r="K23" s="33">
        <f t="shared" si="1"/>
        <v>199.9965</v>
      </c>
      <c r="L23" s="32">
        <v>0.16</v>
      </c>
      <c r="M23" s="31">
        <f t="shared" si="2"/>
        <v>25.295999999999999</v>
      </c>
      <c r="N23" s="33">
        <f t="shared" si="3"/>
        <v>225.29249999999999</v>
      </c>
      <c r="O23" s="34"/>
      <c r="P23" s="35">
        <f t="shared" si="4"/>
        <v>0.02</v>
      </c>
      <c r="Q23" s="35">
        <f t="shared" si="4"/>
        <v>7.8E-2</v>
      </c>
      <c r="R23" s="35">
        <f t="shared" si="4"/>
        <v>4.8000000000000001E-2</v>
      </c>
      <c r="S23" s="39">
        <v>0.13</v>
      </c>
      <c r="T23" s="43">
        <f t="shared" si="5"/>
        <v>276.23825966850831</v>
      </c>
      <c r="U23" s="37">
        <f t="shared" si="6"/>
        <v>276</v>
      </c>
    </row>
    <row r="24" spans="2:21" ht="15" customHeight="1" x14ac:dyDescent="0.25">
      <c r="B24" s="40" t="s">
        <v>83</v>
      </c>
      <c r="C24" s="28" t="s">
        <v>62</v>
      </c>
      <c r="D24" s="41">
        <v>8410423000013</v>
      </c>
      <c r="E24" s="38" t="s">
        <v>84</v>
      </c>
      <c r="F24" s="38" t="s">
        <v>61</v>
      </c>
      <c r="G24" s="30" t="s">
        <v>59</v>
      </c>
      <c r="H24" s="31">
        <v>186.8</v>
      </c>
      <c r="I24" s="32">
        <v>0.26500000000000001</v>
      </c>
      <c r="J24" s="31">
        <f t="shared" si="0"/>
        <v>49.502000000000002</v>
      </c>
      <c r="K24" s="33">
        <f t="shared" si="1"/>
        <v>236.30200000000002</v>
      </c>
      <c r="L24" s="32">
        <v>0.16</v>
      </c>
      <c r="M24" s="31">
        <f t="shared" si="2"/>
        <v>29.888000000000002</v>
      </c>
      <c r="N24" s="33">
        <f t="shared" si="3"/>
        <v>266.19</v>
      </c>
      <c r="O24" s="34"/>
      <c r="P24" s="35">
        <f t="shared" si="4"/>
        <v>0.02</v>
      </c>
      <c r="Q24" s="35">
        <f t="shared" si="4"/>
        <v>7.8E-2</v>
      </c>
      <c r="R24" s="35">
        <f t="shared" si="4"/>
        <v>4.8000000000000001E-2</v>
      </c>
      <c r="S24" s="39">
        <v>0.13</v>
      </c>
      <c r="T24" s="43">
        <f t="shared" si="5"/>
        <v>326.38397790055251</v>
      </c>
      <c r="U24" s="37">
        <f t="shared" si="6"/>
        <v>326</v>
      </c>
    </row>
    <row r="25" spans="2:21" ht="15" customHeight="1" x14ac:dyDescent="0.25">
      <c r="B25" s="40" t="s">
        <v>83</v>
      </c>
      <c r="C25" s="28" t="s">
        <v>63</v>
      </c>
      <c r="D25" s="41">
        <v>8410423000105</v>
      </c>
      <c r="E25" s="38" t="s">
        <v>84</v>
      </c>
      <c r="F25" s="38" t="s">
        <v>61</v>
      </c>
      <c r="G25" s="30" t="s">
        <v>60</v>
      </c>
      <c r="H25" s="31">
        <v>252</v>
      </c>
      <c r="I25" s="32">
        <v>0.26500000000000001</v>
      </c>
      <c r="J25" s="31">
        <f t="shared" si="0"/>
        <v>66.78</v>
      </c>
      <c r="K25" s="33">
        <f t="shared" si="1"/>
        <v>318.77999999999997</v>
      </c>
      <c r="L25" s="32">
        <v>0.16</v>
      </c>
      <c r="M25" s="31">
        <f t="shared" si="2"/>
        <v>40.32</v>
      </c>
      <c r="N25" s="33">
        <f t="shared" si="3"/>
        <v>359.09999999999997</v>
      </c>
      <c r="O25" s="34"/>
      <c r="P25" s="35">
        <f t="shared" si="4"/>
        <v>0.02</v>
      </c>
      <c r="Q25" s="35">
        <f t="shared" si="4"/>
        <v>7.8E-2</v>
      </c>
      <c r="R25" s="35">
        <f t="shared" si="4"/>
        <v>4.8000000000000001E-2</v>
      </c>
      <c r="S25" s="39">
        <v>0.13</v>
      </c>
      <c r="T25" s="43">
        <f t="shared" si="5"/>
        <v>440.30386740331488</v>
      </c>
      <c r="U25" s="37">
        <f t="shared" si="6"/>
        <v>440</v>
      </c>
    </row>
    <row r="26" spans="2:21" ht="15" customHeight="1" x14ac:dyDescent="0.25">
      <c r="B26" s="40" t="s">
        <v>83</v>
      </c>
      <c r="C26" s="28" t="s">
        <v>67</v>
      </c>
      <c r="D26" s="41">
        <v>8437026630034</v>
      </c>
      <c r="E26" s="38" t="s">
        <v>85</v>
      </c>
      <c r="F26" s="38" t="s">
        <v>69</v>
      </c>
      <c r="G26" s="30" t="s">
        <v>65</v>
      </c>
      <c r="H26" s="31">
        <v>461.54</v>
      </c>
      <c r="I26" s="32">
        <v>0.3</v>
      </c>
      <c r="J26" s="31">
        <f t="shared" si="0"/>
        <v>138.46199999999999</v>
      </c>
      <c r="K26" s="33">
        <f t="shared" si="1"/>
        <v>600.00199999999995</v>
      </c>
      <c r="L26" s="32">
        <v>0.16</v>
      </c>
      <c r="M26" s="31">
        <f t="shared" si="2"/>
        <v>73.846400000000003</v>
      </c>
      <c r="N26" s="33">
        <f t="shared" si="3"/>
        <v>673.84839999999997</v>
      </c>
      <c r="O26" s="34"/>
      <c r="P26" s="35">
        <f t="shared" si="4"/>
        <v>0.02</v>
      </c>
      <c r="Q26" s="35">
        <f t="shared" si="4"/>
        <v>7.8E-2</v>
      </c>
      <c r="R26" s="35">
        <f t="shared" si="4"/>
        <v>4.8000000000000001E-2</v>
      </c>
      <c r="S26" s="39">
        <v>0.13</v>
      </c>
      <c r="T26" s="43">
        <f t="shared" si="5"/>
        <v>828.73204419889498</v>
      </c>
      <c r="U26" s="37">
        <f t="shared" si="6"/>
        <v>829</v>
      </c>
    </row>
    <row r="27" spans="2:21" ht="15" customHeight="1" x14ac:dyDescent="0.25">
      <c r="B27" s="40" t="s">
        <v>83</v>
      </c>
      <c r="C27" s="28" t="s">
        <v>68</v>
      </c>
      <c r="D27" s="41">
        <v>8437011789549</v>
      </c>
      <c r="E27" s="38" t="s">
        <v>85</v>
      </c>
      <c r="F27" s="38" t="s">
        <v>70</v>
      </c>
      <c r="G27" s="30" t="s">
        <v>66</v>
      </c>
      <c r="H27" s="31">
        <v>680.77</v>
      </c>
      <c r="I27" s="32">
        <v>0.3</v>
      </c>
      <c r="J27" s="31">
        <f t="shared" si="0"/>
        <v>204.23099999999999</v>
      </c>
      <c r="K27" s="33">
        <f t="shared" si="1"/>
        <v>885.00099999999998</v>
      </c>
      <c r="L27" s="32">
        <v>0.16</v>
      </c>
      <c r="M27" s="31">
        <f t="shared" si="2"/>
        <v>108.92319999999999</v>
      </c>
      <c r="N27" s="33">
        <f t="shared" si="3"/>
        <v>993.92419999999993</v>
      </c>
      <c r="O27" s="34"/>
      <c r="P27" s="35">
        <f t="shared" si="4"/>
        <v>0.02</v>
      </c>
      <c r="Q27" s="35">
        <f t="shared" si="4"/>
        <v>7.8E-2</v>
      </c>
      <c r="R27" s="35">
        <f t="shared" si="4"/>
        <v>4.8000000000000001E-2</v>
      </c>
      <c r="S27" s="39">
        <v>0.13</v>
      </c>
      <c r="T27" s="43">
        <f t="shared" si="5"/>
        <v>1222.3770718232045</v>
      </c>
      <c r="U27" s="37">
        <f t="shared" si="6"/>
        <v>1222</v>
      </c>
    </row>
    <row r="28" spans="2:21" ht="15" customHeight="1" x14ac:dyDescent="0.25">
      <c r="B28" s="40" t="s">
        <v>83</v>
      </c>
      <c r="C28" s="28" t="s">
        <v>71</v>
      </c>
      <c r="D28" s="41">
        <v>8437020068345</v>
      </c>
      <c r="E28" s="38" t="s">
        <v>85</v>
      </c>
      <c r="F28" s="38" t="s">
        <v>87</v>
      </c>
      <c r="G28" s="30" t="s">
        <v>72</v>
      </c>
      <c r="H28" s="31">
        <v>1094.8599999999999</v>
      </c>
      <c r="I28" s="32">
        <v>0.26500000000000001</v>
      </c>
      <c r="J28" s="31">
        <f t="shared" si="0"/>
        <v>290.1379</v>
      </c>
      <c r="K28" s="33">
        <f t="shared" si="1"/>
        <v>1384.9978999999998</v>
      </c>
      <c r="L28" s="32">
        <v>0.16</v>
      </c>
      <c r="M28" s="31">
        <f t="shared" si="2"/>
        <v>175.17759999999998</v>
      </c>
      <c r="N28" s="33">
        <f t="shared" si="3"/>
        <v>1560.1754999999998</v>
      </c>
      <c r="O28" s="34"/>
      <c r="P28" s="35">
        <f t="shared" si="4"/>
        <v>0.02</v>
      </c>
      <c r="Q28" s="35">
        <f t="shared" si="4"/>
        <v>7.8E-2</v>
      </c>
      <c r="R28" s="35">
        <f t="shared" si="4"/>
        <v>4.8000000000000001E-2</v>
      </c>
      <c r="S28" s="39">
        <v>0.13</v>
      </c>
      <c r="T28" s="43">
        <f t="shared" si="5"/>
        <v>1912.9805248618784</v>
      </c>
      <c r="U28" s="37">
        <f t="shared" si="6"/>
        <v>1913</v>
      </c>
    </row>
    <row r="29" spans="2:21" x14ac:dyDescent="0.25">
      <c r="B29" s="40" t="s">
        <v>83</v>
      </c>
      <c r="C29" s="28" t="s">
        <v>95</v>
      </c>
      <c r="D29" s="41">
        <v>7502239211927</v>
      </c>
      <c r="E29" s="38" t="s">
        <v>93</v>
      </c>
      <c r="F29" s="38" t="s">
        <v>93</v>
      </c>
      <c r="G29" s="30" t="s">
        <v>90</v>
      </c>
      <c r="H29" s="31">
        <v>168.93</v>
      </c>
      <c r="I29" s="32">
        <v>0.26500000000000001</v>
      </c>
      <c r="J29" s="31">
        <f t="shared" ref="J29:J31" si="7">+H29*I29</f>
        <v>44.766450000000006</v>
      </c>
      <c r="K29" s="33">
        <f t="shared" ref="K29:K31" si="8">+H29+J29</f>
        <v>213.69645000000003</v>
      </c>
      <c r="L29" s="32">
        <v>0.16</v>
      </c>
      <c r="M29" s="31">
        <f t="shared" ref="M29:M31" si="9">+H29*L29</f>
        <v>27.0288</v>
      </c>
      <c r="N29" s="33">
        <f t="shared" ref="N29:N31" si="10">+K29+M29</f>
        <v>240.72525000000002</v>
      </c>
      <c r="O29" s="34"/>
      <c r="P29" s="35">
        <f t="shared" si="4"/>
        <v>0.02</v>
      </c>
      <c r="Q29" s="35">
        <f t="shared" si="4"/>
        <v>7.8E-2</v>
      </c>
      <c r="R29" s="35">
        <f t="shared" si="4"/>
        <v>4.8000000000000001E-2</v>
      </c>
      <c r="S29" s="39">
        <v>0.13</v>
      </c>
      <c r="T29" s="43">
        <f t="shared" ref="T29:T31" si="11">$K29/(1-SUM(P29:S29))</f>
        <v>295.16084254143652</v>
      </c>
      <c r="U29" s="37">
        <f t="shared" ref="U29:U31" si="12">+ROUND(T29,0)</f>
        <v>295</v>
      </c>
    </row>
    <row r="30" spans="2:21" x14ac:dyDescent="0.25">
      <c r="B30" s="40" t="s">
        <v>83</v>
      </c>
      <c r="C30" s="28" t="s">
        <v>96</v>
      </c>
      <c r="D30" s="41">
        <v>750223921339</v>
      </c>
      <c r="E30" s="38" t="s">
        <v>93</v>
      </c>
      <c r="F30" s="38" t="s">
        <v>93</v>
      </c>
      <c r="G30" s="30" t="s">
        <v>91</v>
      </c>
      <c r="H30" s="31">
        <v>168.93</v>
      </c>
      <c r="I30" s="32">
        <v>0.26500000000000001</v>
      </c>
      <c r="J30" s="31">
        <f t="shared" si="7"/>
        <v>44.766450000000006</v>
      </c>
      <c r="K30" s="33">
        <f t="shared" si="8"/>
        <v>213.69645000000003</v>
      </c>
      <c r="L30" s="32">
        <v>0.16</v>
      </c>
      <c r="M30" s="31">
        <f t="shared" si="9"/>
        <v>27.0288</v>
      </c>
      <c r="N30" s="33">
        <f t="shared" si="10"/>
        <v>240.72525000000002</v>
      </c>
      <c r="O30" s="34"/>
      <c r="P30" s="35">
        <f t="shared" ref="P30:R31" si="13">+P$5</f>
        <v>0.02</v>
      </c>
      <c r="Q30" s="35">
        <f t="shared" si="13"/>
        <v>7.8E-2</v>
      </c>
      <c r="R30" s="35">
        <f t="shared" si="13"/>
        <v>4.8000000000000001E-2</v>
      </c>
      <c r="S30" s="39">
        <v>0.13</v>
      </c>
      <c r="T30" s="43">
        <f t="shared" si="11"/>
        <v>295.16084254143652</v>
      </c>
      <c r="U30" s="37">
        <f t="shared" si="12"/>
        <v>295</v>
      </c>
    </row>
    <row r="31" spans="2:21" x14ac:dyDescent="0.25">
      <c r="B31" s="40" t="s">
        <v>83</v>
      </c>
      <c r="C31" s="28" t="s">
        <v>94</v>
      </c>
      <c r="D31" s="41">
        <v>7804320763620</v>
      </c>
      <c r="E31" s="38" t="s">
        <v>55</v>
      </c>
      <c r="F31" s="38" t="s">
        <v>55</v>
      </c>
      <c r="G31" s="30" t="s">
        <v>92</v>
      </c>
      <c r="H31" s="31">
        <v>83.95</v>
      </c>
      <c r="I31" s="32">
        <v>0.26500000000000001</v>
      </c>
      <c r="J31" s="31">
        <f t="shared" si="7"/>
        <v>22.246750000000002</v>
      </c>
      <c r="K31" s="33">
        <f t="shared" si="8"/>
        <v>106.19675000000001</v>
      </c>
      <c r="L31" s="32">
        <v>0.16</v>
      </c>
      <c r="M31" s="31">
        <f t="shared" si="9"/>
        <v>13.432</v>
      </c>
      <c r="N31" s="33">
        <f t="shared" si="10"/>
        <v>119.62875000000001</v>
      </c>
      <c r="O31" s="34"/>
      <c r="P31" s="35">
        <f t="shared" si="13"/>
        <v>0.02</v>
      </c>
      <c r="Q31" s="35">
        <f t="shared" si="13"/>
        <v>7.8E-2</v>
      </c>
      <c r="R31" s="35">
        <f t="shared" si="13"/>
        <v>4.8000000000000001E-2</v>
      </c>
      <c r="S31" s="39">
        <v>0.13</v>
      </c>
      <c r="T31" s="43">
        <f t="shared" si="11"/>
        <v>146.68059392265195</v>
      </c>
      <c r="U31" s="37">
        <f t="shared" si="12"/>
        <v>147</v>
      </c>
    </row>
  </sheetData>
  <mergeCells count="1">
    <mergeCell ref="P4:T4"/>
  </mergeCells>
  <conditionalFormatting sqref="G7:G18">
    <cfRule type="duplicateValues" dxfId="2" priority="5"/>
  </conditionalFormatting>
  <conditionalFormatting sqref="G19:G31">
    <cfRule type="duplicateValues" dxfId="1" priority="2"/>
  </conditionalFormatting>
  <conditionalFormatting sqref="O7:O31">
    <cfRule type="cellIs" dxfId="0" priority="3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Selección</vt:lpstr>
      <vt:lpstr>LP_Amazon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Aaron</dc:creator>
  <cp:lastModifiedBy>Diego Aaron</cp:lastModifiedBy>
  <dcterms:created xsi:type="dcterms:W3CDTF">2025-11-21T17:49:08Z</dcterms:created>
  <dcterms:modified xsi:type="dcterms:W3CDTF">2026-03-26T18:28:52Z</dcterms:modified>
</cp:coreProperties>
</file>