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Canal Mayorista/Futurama/VINOS/Aumento 1.5/"/>
    </mc:Choice>
  </mc:AlternateContent>
  <xr:revisionPtr revIDLastSave="1" documentId="8_{EB36BAFB-563F-42A3-B5F0-4BC1333C113B}" xr6:coauthVersionLast="47" xr6:coauthVersionMax="47" xr10:uidLastSave="{30F55F61-3010-49A2-8EB2-09F013858114}"/>
  <bookViews>
    <workbookView xWindow="-108" yWindow="-108" windowWidth="23256" windowHeight="12456" xr2:uid="{FF64C5FC-6069-45EC-89BB-82A0C7A7AD2E}"/>
  </bookViews>
  <sheets>
    <sheet name="ISLA NEGRA" sheetId="1" r:id="rId1"/>
  </sheets>
  <externalReferences>
    <externalReference r:id="rId2"/>
  </externalReferences>
  <definedNames>
    <definedName name="_xlnm.Print_Area" localSheetId="0">'ISLA NEGRA'!$A$1:$K$65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A20" i="1"/>
  <c r="C20" i="1"/>
  <c r="N19" i="1"/>
  <c r="E19" i="1" s="1"/>
  <c r="G19" i="1" s="1"/>
  <c r="H19" i="1" s="1"/>
  <c r="C19" i="1"/>
  <c r="A19" i="1"/>
  <c r="O20" i="1" l="1"/>
  <c r="T20" i="1" s="1"/>
  <c r="K20" i="1" s="1"/>
  <c r="E20" i="1"/>
  <c r="G20" i="1" s="1"/>
  <c r="H20" i="1" s="1"/>
  <c r="I20" i="1" s="1"/>
  <c r="P20" i="1" s="1"/>
  <c r="Q20" i="1" s="1"/>
  <c r="J20" i="1" s="1"/>
  <c r="I19" i="1"/>
  <c r="P19" i="1" s="1"/>
  <c r="Q19" i="1" s="1"/>
  <c r="J19" i="1" s="1"/>
  <c r="O19" i="1"/>
  <c r="T19" i="1" s="1"/>
  <c r="K19" i="1" s="1"/>
</calcChain>
</file>

<file path=xl/sharedStrings.xml><?xml version="1.0" encoding="utf-8"?>
<sst xmlns="http://schemas.openxmlformats.org/spreadsheetml/2006/main" count="52" uniqueCount="48">
  <si>
    <t>Ciudad de México, a 10 de Abril 2025.</t>
  </si>
  <si>
    <t>LIC. CARLOS SÁNCHEZ</t>
  </si>
  <si>
    <t>OPERADORA FUTURAMA SA DE CV</t>
  </si>
  <si>
    <t>ALSUPER</t>
  </si>
  <si>
    <t xml:space="preserve">PASEO DE LAS FACULTADES No.601 LOS HUERTOS, </t>
  </si>
  <si>
    <t>CHIHUAHUA, CHIHUAHUA</t>
  </si>
  <si>
    <t>DESCRIPCION DEL PRODUCTO</t>
  </si>
  <si>
    <t xml:space="preserve">CÓDIGO DE BARRAS </t>
  </si>
  <si>
    <t>PIEZAS POR CAJA</t>
  </si>
  <si>
    <t>EMPAQUE</t>
  </si>
  <si>
    <t>PRECIO POR CAJA</t>
  </si>
  <si>
    <t>IEPS %</t>
  </si>
  <si>
    <t>IEPS                         $</t>
  </si>
  <si>
    <t>PRECIO UNITARIO</t>
  </si>
  <si>
    <t>PRECIO DE VENTA MINIMO SUGERIDO  INCLUYE IMPUESTOS Y        MU 25%</t>
  </si>
  <si>
    <t>INCREMENTO</t>
  </si>
  <si>
    <t>P.MERCANCIA CONSTRUCCIÓN POR CAJA</t>
  </si>
  <si>
    <t>PRECIO MERC UNITARIO CHEDRAUI</t>
  </si>
  <si>
    <t>SUGERIDO</t>
  </si>
  <si>
    <t>PRECIO MERC UNITARIO VIGENTE</t>
  </si>
  <si>
    <t>Botella</t>
  </si>
  <si>
    <t>A estos precios incrementar el IVA 16%</t>
  </si>
  <si>
    <t xml:space="preserve">         Condiciones Comerciales:</t>
  </si>
  <si>
    <r>
      <t xml:space="preserve">    *   </t>
    </r>
    <r>
      <rPr>
        <sz val="11"/>
        <color theme="1"/>
        <rFont val="Helvetica Condensed"/>
        <family val="2"/>
      </rPr>
      <t>Descuento Comercial: 10%</t>
    </r>
    <r>
      <rPr>
        <sz val="10"/>
        <color theme="1"/>
        <rFont val="Helvetica Condensed"/>
        <family val="2"/>
      </rPr>
      <t xml:space="preserve">                                               </t>
    </r>
  </si>
  <si>
    <t xml:space="preserve">    *   Descuento por distribución: 2.5%  (Incluido)   </t>
  </si>
  <si>
    <r>
      <t xml:space="preserve">    *   </t>
    </r>
    <r>
      <rPr>
        <sz val="11"/>
        <color theme="1"/>
        <rFont val="Helvetica Condensed"/>
        <family val="2"/>
      </rPr>
      <t xml:space="preserve">Plazo a Pagar: 60 días </t>
    </r>
    <r>
      <rPr>
        <sz val="10"/>
        <color theme="1"/>
        <rFont val="Helvetica Condensed"/>
        <family val="2"/>
      </rPr>
      <t xml:space="preserve">  </t>
    </r>
  </si>
  <si>
    <r>
      <t xml:space="preserve">    *   </t>
    </r>
    <r>
      <rPr>
        <sz val="11"/>
        <color theme="1"/>
        <rFont val="Helvetica Condensed"/>
        <family val="2"/>
      </rPr>
      <t>Precios vigentes a partir de esta fecha</t>
    </r>
  </si>
  <si>
    <r>
      <t xml:space="preserve">        </t>
    </r>
    <r>
      <rPr>
        <sz val="11"/>
        <color theme="1"/>
        <rFont val="Helvetica Condensed"/>
        <family val="2"/>
      </rPr>
      <t xml:space="preserve"> Sin más por el momento y agradeciendo la fineza de sus atenciones, nos es grato quedar a sus órdenes.</t>
    </r>
  </si>
  <si>
    <t xml:space="preserve">   LIC. MIGUEL A. RIVAS P.</t>
  </si>
  <si>
    <t>Director Comercial</t>
  </si>
  <si>
    <t xml:space="preserve">                    A t e n t a m e n t e,</t>
  </si>
  <si>
    <t>Catalogación</t>
  </si>
  <si>
    <t>Por este conducto nos permitimos presentar a su consideracion Nuestra linea de",", que sugerimos a usted analice a fin de poder integrar en sus catalogos de acuerdo a lo siguiente;</t>
  </si>
  <si>
    <t>Baja de precios</t>
  </si>
  <si>
    <t>Por este conducto nos permitimos presentar una Baja de Precios en la línea ",",  este  obedece a cambios de origen por parte de nuestro proveedor, de acuerdo a lo siguiente;</t>
  </si>
  <si>
    <t xml:space="preserve">Alta de Precios </t>
  </si>
  <si>
    <t>Por este conducto nos permitimos presentar una Alza de Precios en la línea ",",  este  obedece a cambios de origen por parte de nuestro proveedor, de acuerdo a lo siguiente;</t>
  </si>
  <si>
    <t xml:space="preserve">Descatalogación </t>
  </si>
  <si>
    <t>Estructura de Precios Chedraui PRODUCTO DE LINEA</t>
  </si>
  <si>
    <t>lista general CON + INCREMENTO DEL 2.50%= /.975</t>
  </si>
  <si>
    <t xml:space="preserve">      LIC. MIGUEL A. RIVAS P.</t>
  </si>
  <si>
    <t xml:space="preserve">                ERICKA VELA</t>
  </si>
  <si>
    <t xml:space="preserve">           Director Comercial</t>
  </si>
  <si>
    <t xml:space="preserve">                   KAM Canal Moderno</t>
  </si>
  <si>
    <t>Estructura de Precios Chedraui VINOS DE ESPECIALIDAD</t>
  </si>
  <si>
    <t>lista general SE INCREMENTA EL 2%= /.98</t>
  </si>
  <si>
    <t>ISLA NEGRA -VALLE CENTRAL CHILE</t>
  </si>
  <si>
    <r>
      <t xml:space="preserve">Por este conducto nos permitimos presentar una Alza de Precios en la línea " </t>
    </r>
    <r>
      <rPr>
        <b/>
        <sz val="10"/>
        <color theme="1"/>
        <rFont val="Helvetica Condensed"/>
        <family val="2"/>
      </rPr>
      <t xml:space="preserve">ISLA NEGRA </t>
    </r>
    <r>
      <rPr>
        <sz val="10"/>
        <color theme="1"/>
        <rFont val="Helvetica Condensed"/>
        <family val="2"/>
      </rPr>
      <t>", este  obedece a cambios de origen por parte de nuestro proveedor, de acuerdo a lo siguiente;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</si>
</sst>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&quot;$&quot;* #,##0.00_);_(&quot;$&quot;* \(#,##0.00\);_(&quot;$&quot;* &quot;-&quot;??_);_(@_)"/>
    <numFmt numFmtId="167" formatCode="############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Helvetica Condensed"/>
      <family val="2"/>
    </font>
    <font>
      <sz val="10"/>
      <color theme="1"/>
      <name val="Helvetica Condensed"/>
      <family val="2"/>
    </font>
    <font>
      <sz val="9"/>
      <name val="Helvetica Condensed"/>
      <family val="2"/>
    </font>
    <font>
      <b/>
      <sz val="11"/>
      <name val="Helvetica Condensed"/>
      <family val="2"/>
    </font>
    <font>
      <b/>
      <sz val="9"/>
      <name val="Helvetica Condensed"/>
      <family val="2"/>
    </font>
    <font>
      <b/>
      <sz val="10"/>
      <color theme="1"/>
      <name val="Helvetica Condensed"/>
      <family val="2"/>
    </font>
    <font>
      <sz val="10"/>
      <color indexed="8"/>
      <name val="Helvetica Condensed"/>
      <family val="2"/>
    </font>
    <font>
      <b/>
      <sz val="10"/>
      <color theme="0"/>
      <name val="Helvetica Condensed"/>
      <family val="2"/>
    </font>
    <font>
      <sz val="10"/>
      <name val="Arial"/>
      <family val="2"/>
    </font>
    <font>
      <b/>
      <i/>
      <sz val="10"/>
      <name val="Helvetica Condensed"/>
      <family val="2"/>
    </font>
    <font>
      <b/>
      <i/>
      <sz val="11"/>
      <name val="Helvetica Condensed"/>
      <family val="2"/>
    </font>
    <font>
      <sz val="10"/>
      <name val="Helvetica Condensed"/>
      <family val="2"/>
    </font>
    <font>
      <sz val="9"/>
      <color theme="1"/>
      <name val="Helvetica Condensed"/>
      <family val="2"/>
    </font>
    <font>
      <sz val="8"/>
      <color theme="1"/>
      <name val="Arial"/>
      <family val="2"/>
    </font>
    <font>
      <b/>
      <sz val="10"/>
      <name val="Helvetica Condensed"/>
      <family val="2"/>
    </font>
    <font>
      <sz val="11"/>
      <color theme="1"/>
      <name val="Helvetica Condensed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5"/>
        <bgColor indexed="31"/>
      </patternFill>
    </fill>
    <fill>
      <patternFill patternType="solid">
        <fgColor theme="5"/>
        <bgColor indexed="3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31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left"/>
      <protection locked="0" hidden="1"/>
    </xf>
    <xf numFmtId="0" fontId="6" fillId="0" borderId="0" xfId="0" applyFont="1" applyAlignment="1" applyProtection="1">
      <alignment horizontal="left"/>
      <protection locked="0" hidden="1"/>
    </xf>
    <xf numFmtId="0" fontId="8" fillId="0" borderId="0" xfId="0" applyFont="1" applyAlignment="1">
      <alignment vertical="justify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6" fillId="4" borderId="2" xfId="4" applyFont="1" applyFill="1" applyBorder="1" applyAlignment="1">
      <alignment horizontal="center" vertical="center" wrapText="1"/>
    </xf>
    <xf numFmtId="164" fontId="6" fillId="5" borderId="2" xfId="4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4" fillId="0" borderId="0" xfId="0" applyFont="1"/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3" fillId="7" borderId="2" xfId="5" applyFont="1" applyFill="1" applyBorder="1" applyAlignment="1">
      <alignment vertical="center" wrapText="1"/>
    </xf>
    <xf numFmtId="1" fontId="13" fillId="7" borderId="2" xfId="5" applyNumberFormat="1" applyFont="1" applyFill="1" applyBorder="1" applyAlignment="1">
      <alignment horizontal="center" vertical="center" wrapText="1"/>
    </xf>
    <xf numFmtId="0" fontId="4" fillId="7" borderId="2" xfId="5" applyFont="1" applyFill="1" applyBorder="1" applyAlignment="1">
      <alignment horizontal="center" vertical="center" wrapText="1"/>
    </xf>
    <xf numFmtId="7" fontId="4" fillId="7" borderId="2" xfId="2" applyNumberFormat="1" applyFont="1" applyFill="1" applyBorder="1" applyAlignment="1">
      <alignment horizontal="center" vertical="center" wrapText="1"/>
    </xf>
    <xf numFmtId="165" fontId="14" fillId="0" borderId="2" xfId="3" applyNumberFormat="1" applyFont="1" applyBorder="1" applyAlignment="1">
      <alignment horizontal="center" vertical="center"/>
    </xf>
    <xf numFmtId="7" fontId="14" fillId="0" borderId="2" xfId="2" applyNumberFormat="1" applyFont="1" applyBorder="1" applyAlignment="1">
      <alignment horizontal="center" vertical="center"/>
    </xf>
    <xf numFmtId="10" fontId="7" fillId="0" borderId="2" xfId="3" applyNumberFormat="1" applyFont="1" applyBorder="1" applyAlignment="1">
      <alignment horizontal="center" vertical="center"/>
    </xf>
    <xf numFmtId="43" fontId="15" fillId="0" borderId="3" xfId="1" applyFont="1" applyFill="1" applyBorder="1" applyAlignment="1">
      <alignment vertical="center"/>
    </xf>
    <xf numFmtId="166" fontId="3" fillId="0" borderId="1" xfId="4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44" fontId="14" fillId="0" borderId="1" xfId="2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9" fontId="3" fillId="0" borderId="1" xfId="3" applyFont="1" applyBorder="1" applyAlignment="1">
      <alignment horizontal="center" vertical="center"/>
    </xf>
    <xf numFmtId="0" fontId="6" fillId="7" borderId="0" xfId="5" applyFont="1" applyFill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7" fillId="0" borderId="0" xfId="0" applyFont="1"/>
    <xf numFmtId="0" fontId="1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7" fillId="0" borderId="5" xfId="0" applyFont="1" applyBorder="1" applyAlignment="1">
      <alignment vertical="center"/>
    </xf>
    <xf numFmtId="0" fontId="7" fillId="0" borderId="1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167" fontId="13" fillId="0" borderId="0" xfId="0" applyNumberFormat="1" applyFont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9" fontId="7" fillId="0" borderId="9" xfId="0" applyNumberFormat="1" applyFont="1" applyBorder="1" applyAlignment="1">
      <alignment horizontal="center" vertical="center"/>
    </xf>
    <xf numFmtId="9" fontId="7" fillId="0" borderId="10" xfId="0" applyNumberFormat="1" applyFont="1" applyBorder="1" applyAlignment="1">
      <alignment horizontal="center" vertical="center"/>
    </xf>
    <xf numFmtId="9" fontId="7" fillId="0" borderId="11" xfId="0" applyNumberFormat="1" applyFont="1" applyBorder="1" applyAlignment="1">
      <alignment horizontal="center" vertical="center"/>
    </xf>
    <xf numFmtId="9" fontId="7" fillId="0" borderId="12" xfId="0" applyNumberFormat="1" applyFont="1" applyBorder="1" applyAlignment="1">
      <alignment horizontal="center" vertical="center"/>
    </xf>
    <xf numFmtId="9" fontId="7" fillId="0" borderId="13" xfId="0" applyNumberFormat="1" applyFont="1" applyBorder="1" applyAlignment="1">
      <alignment horizontal="center" vertical="center"/>
    </xf>
    <xf numFmtId="9" fontId="7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1" fillId="0" borderId="0" xfId="5" applyFont="1" applyAlignment="1">
      <alignment horizontal="left" vertical="center"/>
    </xf>
    <xf numFmtId="0" fontId="12" fillId="0" borderId="0" xfId="5" applyFont="1" applyAlignment="1">
      <alignment horizontal="left" vertical="center"/>
    </xf>
    <xf numFmtId="0" fontId="6" fillId="7" borderId="4" xfId="5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6">
    <cellStyle name="Millares" xfId="1" builtinId="3"/>
    <cellStyle name="Millares 4" xfId="4" xr:uid="{79F8CC69-3D84-4ADA-8F30-2B05AF01FE97}"/>
    <cellStyle name="Moneda" xfId="2" builtinId="4"/>
    <cellStyle name="Normal" xfId="0" builtinId="0"/>
    <cellStyle name="Normal 2" xfId="5" xr:uid="{007B2375-C3D7-4166-A938-A4467EC73F6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563879</xdr:colOff>
      <xdr:row>41</xdr:row>
      <xdr:rowOff>107576</xdr:rowOff>
    </xdr:from>
    <xdr:to>
      <xdr:col>7</xdr:col>
      <xdr:colOff>35858</xdr:colOff>
      <xdr:row>53</xdr:row>
      <xdr:rowOff>161365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4D72EB89-3FDA-4189-ABD8-BE8DBFC76CEA}"/>
            </a:ext>
          </a:extLst>
        </xdr:cNvPr>
        <xdr:cNvSpPr>
          <a:spLocks noChangeArrowheads="1"/>
        </xdr:cNvSpPr>
      </xdr:nvSpPr>
      <xdr:spPr bwMode="auto">
        <a:xfrm>
          <a:off x="3688079" y="7895216"/>
          <a:ext cx="3480099" cy="1935929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ACUERDOS NEGOCIADOS: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NOMBRE Y FIRMA COMPRADOR:</a:t>
          </a:r>
        </a:p>
        <a:p>
          <a:pPr algn="ctr" rtl="1">
            <a:lnSpc>
              <a:spcPts val="800"/>
            </a:lnSpc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 rtl="1">
            <a:lnSpc>
              <a:spcPts val="8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Ciudad de México, a ____ de _________de 2025.</a:t>
          </a:r>
        </a:p>
        <a:p>
          <a:pPr algn="ctr" rtl="1">
            <a:lnSpc>
              <a:spcPts val="8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9896</xdr:colOff>
      <xdr:row>15</xdr:row>
      <xdr:rowOff>128649</xdr:rowOff>
    </xdr:from>
    <xdr:to>
      <xdr:col>9</xdr:col>
      <xdr:colOff>789563</xdr:colOff>
      <xdr:row>17</xdr:row>
      <xdr:rowOff>192328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33A02C70-7565-415E-9873-72525D031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9195" y="3899065"/>
          <a:ext cx="779667" cy="5980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rinter.sharepoint.com/sites/MarVentas/Documentos%20compartidos/MarVentas%20-%202025/Coordinaci&#243;n%20de%20Ventas/Abril/Lista%20de%20Precios%20Interna%20Marinter%20_Abril%202025_sin%20formulas.xlsx" TargetMode="External"/><Relationship Id="rId1" Type="http://schemas.openxmlformats.org/officeDocument/2006/relationships/externalLinkPath" Target="/sites/MarVentas/Documentos%20compartidos/MarVentas%20-%202025/Coordinaci&#243;n%20de%20Ventas/Abril/Lista%20de%20Precios%20Interna%20Marinter%20_Abril%202025_sin%20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Abarrotes"/>
      <sheetName val="Vinos"/>
      <sheetName val="Licores"/>
      <sheetName val="Hoja2"/>
      <sheetName val="Hoja1"/>
    </sheetNames>
    <sheetDataSet>
      <sheetData sheetId="0"/>
      <sheetData sheetId="1"/>
      <sheetData sheetId="2">
        <row r="1">
          <cell r="A1"/>
          <cell r="B1" t="str">
            <v xml:space="preserve">CLAVE  PZA ACCPAC </v>
          </cell>
          <cell r="C1" t="str">
            <v>CLAVE PROD SERV</v>
          </cell>
          <cell r="D1" t="str">
            <v>DESCRIPCION</v>
          </cell>
          <cell r="E1" t="str">
            <v>Código Genérico</v>
          </cell>
          <cell r="F1" t="str">
            <v>DESCRIPCION DEL PRODUCTO</v>
          </cell>
          <cell r="G1" t="str">
            <v>PIEZAS POR CAJA</v>
          </cell>
          <cell r="H1" t="str">
            <v>EMPAQUE</v>
          </cell>
          <cell r="I1" t="str">
            <v>PRECIO POR CAJA</v>
          </cell>
          <cell r="J1" t="str">
            <v>IEPS</v>
          </cell>
          <cell r="K1"/>
          <cell r="L1"/>
          <cell r="M1"/>
        </row>
        <row r="2">
          <cell r="A2" t="str">
            <v xml:space="preserve">CODIGO DE BARRAS </v>
          </cell>
          <cell r="B2" t="str">
            <v xml:space="preserve">CLAVE  PZA ACCPAC </v>
          </cell>
          <cell r="C2" t="str">
            <v>CLAVE PROD SERV</v>
          </cell>
          <cell r="D2" t="str">
            <v>DESCRIPCION</v>
          </cell>
          <cell r="E2" t="str">
            <v>CDG GENERICO</v>
          </cell>
          <cell r="F2" t="str">
            <v>DESCRIPCION DEL PRODUCTO</v>
          </cell>
          <cell r="G2" t="str">
            <v>PIEZAS POR CAJA</v>
          </cell>
          <cell r="H2" t="str">
            <v>EMPAQUE</v>
          </cell>
          <cell r="I2" t="str">
            <v>PRECIO POR CAJA</v>
          </cell>
          <cell r="J2" t="str">
            <v>IEPS</v>
          </cell>
          <cell r="K2" t="str">
            <v>IEPS POR CAJA</v>
          </cell>
          <cell r="L2" t="str">
            <v>PRECIO CAJA MAS IEPS</v>
          </cell>
          <cell r="M2" t="str">
            <v>PRECIO POR UNIDAD</v>
          </cell>
        </row>
        <row r="3">
          <cell r="A3"/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</row>
        <row r="4">
          <cell r="A4"/>
          <cell r="C4"/>
          <cell r="D4"/>
          <cell r="E4" t="str">
            <v xml:space="preserve">VINOS ARGENTINA </v>
          </cell>
          <cell r="F4"/>
          <cell r="G4"/>
          <cell r="H4"/>
          <cell r="I4"/>
          <cell r="J4"/>
          <cell r="K4"/>
          <cell r="L4"/>
          <cell r="M4"/>
        </row>
        <row r="5">
          <cell r="A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</row>
        <row r="6">
          <cell r="F6" t="str">
            <v>ALTOS LAS HORMIGAS  - D.O. VALLE DE MENDOZA</v>
          </cell>
          <cell r="L6"/>
        </row>
        <row r="7">
          <cell r="F7"/>
          <cell r="J7" t="str">
            <v>validar</v>
          </cell>
          <cell r="K7">
            <v>0.26500000000000001</v>
          </cell>
          <cell r="L7"/>
        </row>
        <row r="8">
          <cell r="A8">
            <v>7798051950056</v>
          </cell>
          <cell r="B8" t="str">
            <v>CLBXXVTXXXBONXX0750M</v>
          </cell>
          <cell r="C8">
            <v>50202203</v>
          </cell>
          <cell r="D8" t="str">
            <v>Vino</v>
          </cell>
          <cell r="E8">
            <v>302</v>
          </cell>
          <cell r="F8" t="str">
            <v>Vino Tinto Colonia Las Liebres Bonarda de 750 ml</v>
          </cell>
          <cell r="G8">
            <v>12</v>
          </cell>
          <cell r="H8" t="str">
            <v>Botella</v>
          </cell>
          <cell r="I8">
            <v>2324.11</v>
          </cell>
          <cell r="J8">
            <v>0.26500000000000001</v>
          </cell>
          <cell r="K8">
            <v>615.88915000000009</v>
          </cell>
          <cell r="L8">
            <v>2939.9991500000001</v>
          </cell>
          <cell r="M8">
            <v>244.99992916666667</v>
          </cell>
        </row>
        <row r="9">
          <cell r="A9"/>
          <cell r="B9"/>
          <cell r="C9"/>
          <cell r="D9"/>
          <cell r="E9"/>
          <cell r="F9"/>
          <cell r="G9"/>
          <cell r="H9"/>
          <cell r="I9"/>
          <cell r="J9"/>
          <cell r="K9">
            <v>0.26500000000000001</v>
          </cell>
          <cell r="L9"/>
          <cell r="M9"/>
        </row>
        <row r="10">
          <cell r="A10">
            <v>7798051950049</v>
          </cell>
          <cell r="B10" t="str">
            <v>HORXXVTRVAMALXX0750M</v>
          </cell>
          <cell r="C10">
            <v>50202203</v>
          </cell>
          <cell r="D10" t="str">
            <v>Vino</v>
          </cell>
          <cell r="E10">
            <v>495</v>
          </cell>
          <cell r="F10" t="str">
            <v>Vino Tinto Altos Las Hormigas Reserva Malbec de 750 ml</v>
          </cell>
          <cell r="G10">
            <v>6</v>
          </cell>
          <cell r="H10" t="str">
            <v>Botella</v>
          </cell>
          <cell r="I10">
            <v>3415.38</v>
          </cell>
          <cell r="J10">
            <v>0.26500000000000001</v>
          </cell>
          <cell r="K10">
            <v>905.0757000000001</v>
          </cell>
          <cell r="L10">
            <v>4320.4557000000004</v>
          </cell>
          <cell r="M10">
            <v>720.07595000000003</v>
          </cell>
        </row>
        <row r="11">
          <cell r="A11"/>
          <cell r="B11"/>
          <cell r="C11"/>
          <cell r="D11"/>
          <cell r="E11"/>
          <cell r="F11"/>
          <cell r="G11"/>
          <cell r="H11"/>
          <cell r="I11"/>
          <cell r="J11"/>
          <cell r="K11">
            <v>0.26500000000000001</v>
          </cell>
          <cell r="L11"/>
          <cell r="M11"/>
        </row>
        <row r="12">
          <cell r="A12">
            <v>7798051951121</v>
          </cell>
          <cell r="B12" t="str">
            <v>LDAXXVTXXXMALXX0750M</v>
          </cell>
          <cell r="C12">
            <v>50202203</v>
          </cell>
          <cell r="D12" t="str">
            <v>Vino</v>
          </cell>
          <cell r="E12">
            <v>1659</v>
          </cell>
          <cell r="F12" t="str">
            <v>Vino Tinto La Danza de Altos Las Hormigas de 750 ml</v>
          </cell>
          <cell r="G12">
            <v>6</v>
          </cell>
          <cell r="H12" t="str">
            <v>Botella</v>
          </cell>
          <cell r="I12">
            <v>811.06719367588937</v>
          </cell>
          <cell r="J12">
            <v>0.26500000000000001</v>
          </cell>
          <cell r="K12">
            <v>214.93280632411069</v>
          </cell>
          <cell r="L12">
            <v>1026</v>
          </cell>
          <cell r="M12">
            <v>171</v>
          </cell>
        </row>
        <row r="13">
          <cell r="E13"/>
          <cell r="K13">
            <v>0.26500000000000001</v>
          </cell>
          <cell r="L13"/>
        </row>
        <row r="14">
          <cell r="A14">
            <v>7798051950872</v>
          </cell>
          <cell r="B14" t="str">
            <v>TINXXVTXXXXXXXX0750M</v>
          </cell>
          <cell r="C14">
            <v>50202203</v>
          </cell>
          <cell r="D14" t="str">
            <v>Vino</v>
          </cell>
          <cell r="E14">
            <v>1480</v>
          </cell>
          <cell r="F14" t="str">
            <v>Vino Tinto Altos Tinto de 750 ml</v>
          </cell>
          <cell r="G14">
            <v>6</v>
          </cell>
          <cell r="H14" t="str">
            <v>Botella</v>
          </cell>
          <cell r="I14">
            <v>1043.4782608695652</v>
          </cell>
          <cell r="J14">
            <v>0.26500000000000001</v>
          </cell>
          <cell r="K14">
            <v>276.52173913043481</v>
          </cell>
          <cell r="L14">
            <v>1320</v>
          </cell>
          <cell r="M14">
            <v>220</v>
          </cell>
        </row>
        <row r="15">
          <cell r="A15"/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</row>
        <row r="16">
          <cell r="A16">
            <v>7798051950858</v>
          </cell>
          <cell r="B16" t="str">
            <v>HORXXXXVIN001220750M</v>
          </cell>
          <cell r="C16">
            <v>50202203</v>
          </cell>
          <cell r="D16" t="str">
            <v>Vino</v>
          </cell>
          <cell r="E16">
            <v>2024</v>
          </cell>
          <cell r="F16" t="str">
            <v>Vino Tinto Altos las Hormigas Specialist  de 750 ml</v>
          </cell>
          <cell r="G16">
            <v>6</v>
          </cell>
          <cell r="H16" t="str">
            <v>Botella</v>
          </cell>
          <cell r="I16">
            <v>1143.0830039525692</v>
          </cell>
          <cell r="J16">
            <v>0.26500000000000001</v>
          </cell>
          <cell r="K16">
            <v>302.91699604743087</v>
          </cell>
          <cell r="L16">
            <v>1446</v>
          </cell>
          <cell r="M16">
            <v>241</v>
          </cell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A18">
            <v>7798051950148</v>
          </cell>
          <cell r="B18" t="str">
            <v>HORXXVTXXXMALXX0375M</v>
          </cell>
          <cell r="C18">
            <v>50202203</v>
          </cell>
          <cell r="D18" t="str">
            <v>Vino</v>
          </cell>
          <cell r="E18">
            <v>496</v>
          </cell>
          <cell r="F18" t="str">
            <v>Vino Tinto Altos las Hormigas Malbec de 375 ml</v>
          </cell>
          <cell r="G18">
            <v>24</v>
          </cell>
          <cell r="H18" t="str">
            <v>Botella</v>
          </cell>
          <cell r="I18">
            <v>2656.13</v>
          </cell>
          <cell r="J18">
            <v>0.26500000000000001</v>
          </cell>
          <cell r="K18">
            <v>703.87445000000002</v>
          </cell>
          <cell r="L18">
            <v>3360.0044500000004</v>
          </cell>
          <cell r="M18">
            <v>140.00018541666668</v>
          </cell>
        </row>
        <row r="19">
          <cell r="A19">
            <v>7798051950032</v>
          </cell>
          <cell r="B19" t="str">
            <v>HORXXVTXXXMALXX0750M</v>
          </cell>
          <cell r="C19">
            <v>50202203</v>
          </cell>
          <cell r="D19" t="str">
            <v>Vino</v>
          </cell>
          <cell r="E19">
            <v>497</v>
          </cell>
          <cell r="F19" t="str">
            <v>Vino Tinto Altos Las Hormigas Malbec de 750 ml</v>
          </cell>
          <cell r="G19">
            <v>6</v>
          </cell>
          <cell r="H19" t="str">
            <v>Botella</v>
          </cell>
          <cell r="I19">
            <v>1296.0474308300397</v>
          </cell>
          <cell r="J19">
            <v>0.26500000000000001</v>
          </cell>
          <cell r="K19">
            <v>343.45256916996055</v>
          </cell>
          <cell r="L19">
            <v>1639.5000000000002</v>
          </cell>
          <cell r="M19">
            <v>273.25000000000006</v>
          </cell>
        </row>
        <row r="20">
          <cell r="A20">
            <v>7798051950087</v>
          </cell>
          <cell r="B20" t="str">
            <v>HORXXVTXXXMALXX1500M</v>
          </cell>
          <cell r="C20">
            <v>50202203</v>
          </cell>
          <cell r="D20" t="str">
            <v>Vino</v>
          </cell>
          <cell r="E20">
            <v>498</v>
          </cell>
          <cell r="F20" t="str">
            <v>Vino Tinto Altos Las Hormigas Malbec de 1500 ml</v>
          </cell>
          <cell r="G20">
            <v>4</v>
          </cell>
          <cell r="H20" t="str">
            <v>Botella</v>
          </cell>
          <cell r="I20">
            <v>2213.44</v>
          </cell>
          <cell r="J20">
            <v>0.26500000000000001</v>
          </cell>
          <cell r="K20">
            <v>586.5616</v>
          </cell>
          <cell r="L20">
            <v>2800.0016000000001</v>
          </cell>
          <cell r="M20">
            <v>700.00040000000001</v>
          </cell>
        </row>
        <row r="21">
          <cell r="F21"/>
          <cell r="K21">
            <v>0.26500000000000001</v>
          </cell>
          <cell r="L21"/>
        </row>
        <row r="22">
          <cell r="A22">
            <v>7798051950025</v>
          </cell>
          <cell r="B22" t="str">
            <v>HORXXVTXXXTERXX0750M</v>
          </cell>
          <cell r="C22">
            <v>50202203</v>
          </cell>
          <cell r="D22" t="str">
            <v>Vino</v>
          </cell>
          <cell r="E22">
            <v>500</v>
          </cell>
          <cell r="F22" t="str">
            <v>VinoTinto Altos Las Hormigas Malbec Terroir de 750 ml</v>
          </cell>
          <cell r="G22">
            <v>6</v>
          </cell>
          <cell r="H22" t="str">
            <v>Botella</v>
          </cell>
          <cell r="I22">
            <v>1838.4</v>
          </cell>
          <cell r="J22">
            <v>0.26500000000000001</v>
          </cell>
          <cell r="K22">
            <v>487.17600000000004</v>
          </cell>
          <cell r="L22">
            <v>2325.576</v>
          </cell>
          <cell r="M22">
            <v>387.596</v>
          </cell>
        </row>
        <row r="24">
          <cell r="A24">
            <v>7798051951220</v>
          </cell>
          <cell r="B24" t="str">
            <v>METXXVTXXXMALXX0750M</v>
          </cell>
          <cell r="C24">
            <v>50202203</v>
          </cell>
          <cell r="D24" t="str">
            <v>Vino</v>
          </cell>
          <cell r="E24">
            <v>1955</v>
          </cell>
          <cell r="F24" t="str">
            <v>Vino Tinto Meteora de 750 ml</v>
          </cell>
          <cell r="G24">
            <v>6</v>
          </cell>
          <cell r="H24" t="str">
            <v>Botella</v>
          </cell>
          <cell r="I24">
            <v>4221.343873517787</v>
          </cell>
          <cell r="J24">
            <v>0.26500000000000001</v>
          </cell>
          <cell r="K24">
            <v>1118.6561264822135</v>
          </cell>
          <cell r="L24">
            <v>5340</v>
          </cell>
          <cell r="M24">
            <v>890</v>
          </cell>
        </row>
        <row r="25">
          <cell r="A25">
            <v>7798051951213</v>
          </cell>
          <cell r="B25" t="str">
            <v>LMAXXXXVIN001220750M</v>
          </cell>
          <cell r="C25">
            <v>50202203</v>
          </cell>
          <cell r="D25" t="str">
            <v>Vino</v>
          </cell>
          <cell r="E25">
            <v>2044</v>
          </cell>
          <cell r="F25" t="str">
            <v>Vino Tinto Los Amantes de 750m</v>
          </cell>
          <cell r="G25">
            <v>1</v>
          </cell>
          <cell r="H25" t="str">
            <v>Botella</v>
          </cell>
          <cell r="I25">
            <v>2252.9644268774705</v>
          </cell>
          <cell r="J25">
            <v>0.26500000000000001</v>
          </cell>
          <cell r="K25">
            <v>597.03557312252974</v>
          </cell>
          <cell r="L25">
            <v>2850</v>
          </cell>
          <cell r="M25">
            <v>2850</v>
          </cell>
        </row>
        <row r="26">
          <cell r="A26"/>
          <cell r="L26"/>
          <cell r="M26"/>
        </row>
        <row r="27">
          <cell r="A27"/>
          <cell r="L27"/>
          <cell r="M27"/>
        </row>
        <row r="28">
          <cell r="A28"/>
          <cell r="L28"/>
          <cell r="M28"/>
        </row>
        <row r="29">
          <cell r="A29"/>
          <cell r="L29"/>
        </row>
        <row r="30">
          <cell r="A30"/>
          <cell r="B30"/>
          <cell r="C30"/>
          <cell r="D30"/>
          <cell r="E30"/>
          <cell r="F30" t="str">
            <v>NIETO SENETINER   - D.O. LUJÁN DE CUYO MENDOZA</v>
          </cell>
          <cell r="G30"/>
          <cell r="H30"/>
          <cell r="I30"/>
          <cell r="J30"/>
          <cell r="K30">
            <v>0.26500000000000001</v>
          </cell>
          <cell r="L30"/>
          <cell r="M30"/>
        </row>
        <row r="31">
          <cell r="A31">
            <v>7793440702964</v>
          </cell>
          <cell r="B31" t="str">
            <v>BNSXXVTXXXCABXX0750M</v>
          </cell>
          <cell r="C31">
            <v>50202203</v>
          </cell>
          <cell r="D31" t="str">
            <v>Vino</v>
          </cell>
          <cell r="E31">
            <v>1389</v>
          </cell>
          <cell r="F31" t="str">
            <v>Vino Tinto Benjamin Nieto Senetiner Cabernet Svg de 750 ml</v>
          </cell>
          <cell r="G31">
            <v>6</v>
          </cell>
          <cell r="H31" t="str">
            <v>Botella</v>
          </cell>
          <cell r="I31">
            <v>558.96</v>
          </cell>
          <cell r="J31">
            <v>0.26500000000000001</v>
          </cell>
          <cell r="K31">
            <v>148.12440000000001</v>
          </cell>
          <cell r="L31">
            <v>707.08440000000007</v>
          </cell>
          <cell r="M31">
            <v>117.84740000000001</v>
          </cell>
        </row>
        <row r="32">
          <cell r="A32">
            <v>7793440702940</v>
          </cell>
          <cell r="B32" t="str">
            <v>BNSXXVTXXXMALXX0750M</v>
          </cell>
          <cell r="C32">
            <v>50202203</v>
          </cell>
          <cell r="D32" t="str">
            <v>Vino</v>
          </cell>
          <cell r="E32">
            <v>1390</v>
          </cell>
          <cell r="F32" t="str">
            <v>Vino Tinto Benjamin Nieto Senetiner Malbec de 750 ml</v>
          </cell>
          <cell r="G32">
            <v>6</v>
          </cell>
          <cell r="H32" t="str">
            <v>Botella</v>
          </cell>
          <cell r="I32">
            <v>558.96</v>
          </cell>
          <cell r="J32">
            <v>0.26500000000000001</v>
          </cell>
          <cell r="K32">
            <v>148.12440000000001</v>
          </cell>
          <cell r="L32">
            <v>707.08440000000007</v>
          </cell>
          <cell r="M32">
            <v>117.84740000000001</v>
          </cell>
        </row>
        <row r="33">
          <cell r="A33"/>
          <cell r="E33"/>
          <cell r="L33"/>
          <cell r="M33"/>
        </row>
        <row r="34">
          <cell r="A34"/>
          <cell r="E34"/>
          <cell r="L34"/>
          <cell r="M34"/>
        </row>
        <row r="35">
          <cell r="A35"/>
          <cell r="E35"/>
          <cell r="F35" t="str">
            <v>SUTTER HOME -  CALIFORNIA</v>
          </cell>
          <cell r="K35">
            <v>0.26500000000000001</v>
          </cell>
          <cell r="L35"/>
          <cell r="M35"/>
        </row>
        <row r="36">
          <cell r="A36">
            <v>85200000296</v>
          </cell>
          <cell r="B36" t="str">
            <v>STHXXVRXXXZFLXX0750M</v>
          </cell>
          <cell r="C36">
            <v>50202203</v>
          </cell>
          <cell r="D36" t="str">
            <v>Vino</v>
          </cell>
          <cell r="E36">
            <v>1872</v>
          </cell>
          <cell r="F36" t="str">
            <v>Vino Rosado Sutter Home Zinfandel de 750 ml</v>
          </cell>
          <cell r="G36">
            <v>12</v>
          </cell>
          <cell r="H36" t="str">
            <v>Botella</v>
          </cell>
          <cell r="I36">
            <v>1358.8932806324112</v>
          </cell>
          <cell r="J36">
            <v>0.26500000000000001</v>
          </cell>
          <cell r="K36">
            <v>360.10671936758899</v>
          </cell>
          <cell r="L36">
            <v>1719.0000000000002</v>
          </cell>
          <cell r="M36">
            <v>143.25000000000003</v>
          </cell>
        </row>
        <row r="37">
          <cell r="A37">
            <v>85200000203</v>
          </cell>
          <cell r="B37" t="str">
            <v>STHXXVBXXXMOSXX0750M</v>
          </cell>
          <cell r="C37">
            <v>50202203</v>
          </cell>
          <cell r="D37" t="str">
            <v>Vino</v>
          </cell>
          <cell r="E37">
            <v>1873</v>
          </cell>
          <cell r="F37" t="str">
            <v>Vino Blanco Sutter Home Moscato de 750 ml</v>
          </cell>
          <cell r="G37">
            <v>12</v>
          </cell>
          <cell r="H37" t="str">
            <v>Botella</v>
          </cell>
          <cell r="I37">
            <v>1358.8932806324112</v>
          </cell>
          <cell r="J37">
            <v>0.26500000000000001</v>
          </cell>
          <cell r="K37">
            <v>360.10671936758899</v>
          </cell>
          <cell r="L37">
            <v>1719.0000000000002</v>
          </cell>
          <cell r="M37">
            <v>143.25000000000003</v>
          </cell>
        </row>
        <row r="38">
          <cell r="A38">
            <v>85200000692</v>
          </cell>
          <cell r="B38" t="str">
            <v>STHXXVBXXXPNGXX0750M</v>
          </cell>
          <cell r="C38">
            <v>50202203</v>
          </cell>
          <cell r="D38" t="str">
            <v>Vino</v>
          </cell>
          <cell r="E38">
            <v>1874</v>
          </cell>
          <cell r="F38" t="str">
            <v>Vino Blanco Sutter Home Pinot Grigio de 750 ml</v>
          </cell>
          <cell r="G38">
            <v>12</v>
          </cell>
          <cell r="H38" t="str">
            <v>Botella</v>
          </cell>
          <cell r="I38">
            <v>1358.8932806324112</v>
          </cell>
          <cell r="J38">
            <v>0.26500000000000001</v>
          </cell>
          <cell r="K38">
            <v>360.10671936758899</v>
          </cell>
          <cell r="L38">
            <v>1719.0000000000002</v>
          </cell>
          <cell r="M38">
            <v>143.25000000000003</v>
          </cell>
        </row>
        <row r="39">
          <cell r="A39">
            <v>85200000258</v>
          </cell>
          <cell r="B39" t="str">
            <v>STHXXVTXXXCABXX0750M</v>
          </cell>
          <cell r="C39">
            <v>50202203</v>
          </cell>
          <cell r="D39" t="str">
            <v>Vino</v>
          </cell>
          <cell r="E39">
            <v>1875</v>
          </cell>
          <cell r="F39" t="str">
            <v>Vino Tinto Sutter Home Cabernet Sauvignon de 750 ml</v>
          </cell>
          <cell r="G39">
            <v>12</v>
          </cell>
          <cell r="H39" t="str">
            <v>Botella</v>
          </cell>
          <cell r="I39">
            <v>1358.8932806324112</v>
          </cell>
          <cell r="J39">
            <v>0.26500000000000001</v>
          </cell>
          <cell r="K39">
            <v>360.10671936758899</v>
          </cell>
          <cell r="L39">
            <v>1719.0000000000002</v>
          </cell>
          <cell r="M39">
            <v>143.25000000000003</v>
          </cell>
        </row>
        <row r="40">
          <cell r="A40">
            <v>85200000241</v>
          </cell>
          <cell r="B40" t="str">
            <v>STHXXVTXXXMERXX0750M</v>
          </cell>
          <cell r="C40">
            <v>50202203</v>
          </cell>
          <cell r="D40" t="str">
            <v>Vino</v>
          </cell>
          <cell r="E40">
            <v>1876</v>
          </cell>
          <cell r="F40" t="str">
            <v>Vino Tinto Sutter Home Merlot de 750 ml</v>
          </cell>
          <cell r="G40">
            <v>12</v>
          </cell>
          <cell r="H40" t="str">
            <v>Botella</v>
          </cell>
          <cell r="I40">
            <v>1358.8932806324112</v>
          </cell>
          <cell r="J40">
            <v>0.26500000000000001</v>
          </cell>
          <cell r="K40">
            <v>360.10671936758899</v>
          </cell>
          <cell r="L40">
            <v>1719.0000000000002</v>
          </cell>
          <cell r="M40">
            <v>143.25000000000003</v>
          </cell>
        </row>
        <row r="41">
          <cell r="A41">
            <v>85200918744</v>
          </cell>
          <cell r="B41" t="str">
            <v>STHXXXXVIN002XX0748M</v>
          </cell>
          <cell r="C41">
            <v>50202203</v>
          </cell>
          <cell r="D41" t="str">
            <v>Vino</v>
          </cell>
          <cell r="E41">
            <v>1946</v>
          </cell>
          <cell r="F41" t="str">
            <v>Vino Rosado Sutter Home Zinfandel Cautripack 187 ml</v>
          </cell>
          <cell r="G41">
            <v>6</v>
          </cell>
          <cell r="H41" t="str">
            <v>Cuatripack</v>
          </cell>
          <cell r="I41">
            <v>746.32411067193675</v>
          </cell>
          <cell r="J41">
            <v>0.26500000000000001</v>
          </cell>
          <cell r="K41">
            <v>197.77588932806324</v>
          </cell>
          <cell r="L41">
            <v>944.1</v>
          </cell>
          <cell r="M41">
            <v>157.35</v>
          </cell>
        </row>
        <row r="42">
          <cell r="A42">
            <v>85200218745</v>
          </cell>
          <cell r="B42" t="str">
            <v>STHXXXXVIN001XX0748M</v>
          </cell>
          <cell r="C42">
            <v>50202203</v>
          </cell>
          <cell r="D42" t="str">
            <v>Vino</v>
          </cell>
          <cell r="E42">
            <v>1947</v>
          </cell>
          <cell r="F42" t="str">
            <v>Vino Tinto Sutter Home Merlot Cuatripack 187 ml</v>
          </cell>
          <cell r="G42">
            <v>6</v>
          </cell>
          <cell r="H42" t="str">
            <v>Cuatripack</v>
          </cell>
          <cell r="I42">
            <v>746.32411067193675</v>
          </cell>
          <cell r="J42">
            <v>0.26500000000000001</v>
          </cell>
          <cell r="K42">
            <v>197.77588932806324</v>
          </cell>
          <cell r="L42">
            <v>944.1</v>
          </cell>
          <cell r="M42">
            <v>157.35</v>
          </cell>
        </row>
        <row r="43">
          <cell r="A43"/>
          <cell r="F43"/>
          <cell r="L43"/>
        </row>
        <row r="44">
          <cell r="A44"/>
          <cell r="F44"/>
          <cell r="L44"/>
        </row>
        <row r="45">
          <cell r="A45"/>
          <cell r="E45" t="str">
            <v xml:space="preserve">      VINOS CHILENOS </v>
          </cell>
          <cell r="F45"/>
          <cell r="L45"/>
        </row>
        <row r="46">
          <cell r="A46"/>
          <cell r="F46"/>
          <cell r="L46"/>
        </row>
        <row r="47">
          <cell r="B47"/>
          <cell r="C47"/>
          <cell r="D47"/>
          <cell r="F47" t="str">
            <v>ISLA NEGRA -VALLE CENTRAL CHILE</v>
          </cell>
          <cell r="I47"/>
          <cell r="J47"/>
          <cell r="K47">
            <v>0.26500000000000001</v>
          </cell>
          <cell r="L47"/>
        </row>
        <row r="48">
          <cell r="A48">
            <v>7804320182025</v>
          </cell>
          <cell r="B48" t="str">
            <v>ISNXXVBXXXSBLXX0750M</v>
          </cell>
          <cell r="C48">
            <v>50202203</v>
          </cell>
          <cell r="D48" t="str">
            <v>Vino</v>
          </cell>
          <cell r="E48">
            <v>1469</v>
          </cell>
          <cell r="F48" t="str">
            <v>Vino Blanco Isla Negra Sauvignon Blanc de 750 ml</v>
          </cell>
          <cell r="G48">
            <v>6</v>
          </cell>
          <cell r="H48" t="str">
            <v>Botella</v>
          </cell>
          <cell r="I48">
            <v>338.42</v>
          </cell>
          <cell r="J48">
            <v>0.26500000000000001</v>
          </cell>
          <cell r="K48">
            <v>89.681300000000007</v>
          </cell>
          <cell r="L48">
            <v>428.10130000000004</v>
          </cell>
          <cell r="M48">
            <v>71.350216666666668</v>
          </cell>
        </row>
        <row r="49">
          <cell r="A49">
            <v>7804320442273</v>
          </cell>
          <cell r="B49" t="str">
            <v>ISNXXVTXXXCABXX0750M</v>
          </cell>
          <cell r="C49">
            <v>50202203</v>
          </cell>
          <cell r="D49" t="str">
            <v>Vino</v>
          </cell>
          <cell r="E49">
            <v>1470</v>
          </cell>
          <cell r="F49" t="str">
            <v>Vino Tinto Isla Negra Cabernet Sauvignon de 750 ml</v>
          </cell>
          <cell r="G49">
            <v>6</v>
          </cell>
          <cell r="H49" t="str">
            <v>Botella</v>
          </cell>
          <cell r="I49">
            <v>338.42</v>
          </cell>
          <cell r="J49">
            <v>0.26500000000000001</v>
          </cell>
          <cell r="K49">
            <v>89.681300000000007</v>
          </cell>
          <cell r="L49">
            <v>428.10130000000004</v>
          </cell>
          <cell r="M49">
            <v>71.350216666666668</v>
          </cell>
        </row>
        <row r="50">
          <cell r="A50">
            <v>7804320131436</v>
          </cell>
          <cell r="B50" t="str">
            <v>ISNXXVTXXXCAMXX0750M</v>
          </cell>
          <cell r="C50">
            <v>50202203</v>
          </cell>
          <cell r="D50" t="str">
            <v>Vino</v>
          </cell>
          <cell r="E50">
            <v>1471</v>
          </cell>
          <cell r="F50" t="str">
            <v>Vino Tinto Isla Negra Carmenere de 750m</v>
          </cell>
          <cell r="G50">
            <v>6</v>
          </cell>
          <cell r="H50" t="str">
            <v>Botella</v>
          </cell>
          <cell r="I50">
            <v>338.42</v>
          </cell>
          <cell r="J50">
            <v>0.26500000000000001</v>
          </cell>
          <cell r="K50">
            <v>89.681300000000007</v>
          </cell>
          <cell r="L50">
            <v>428.10130000000004</v>
          </cell>
          <cell r="M50">
            <v>71.350216666666668</v>
          </cell>
        </row>
        <row r="51">
          <cell r="A51">
            <v>7804320404509</v>
          </cell>
          <cell r="B51" t="str">
            <v>ISNXXVTXXXMERXX0750M</v>
          </cell>
          <cell r="C51">
            <v>50202203</v>
          </cell>
          <cell r="D51" t="str">
            <v>Vino</v>
          </cell>
          <cell r="E51">
            <v>1472</v>
          </cell>
          <cell r="F51" t="str">
            <v>Vino Tinto Isla Negra Merlot de 750ml</v>
          </cell>
          <cell r="G51">
            <v>6</v>
          </cell>
          <cell r="H51" t="str">
            <v>Botella</v>
          </cell>
          <cell r="I51">
            <v>338.42</v>
          </cell>
          <cell r="J51">
            <v>0.26500000000000001</v>
          </cell>
          <cell r="K51">
            <v>89.681300000000007</v>
          </cell>
          <cell r="L51">
            <v>428.10130000000004</v>
          </cell>
          <cell r="M51">
            <v>71.350216666666668</v>
          </cell>
        </row>
        <row r="52">
          <cell r="A52"/>
          <cell r="L52"/>
          <cell r="M52"/>
        </row>
        <row r="53">
          <cell r="B53"/>
          <cell r="C53"/>
          <cell r="D53"/>
          <cell r="F53"/>
          <cell r="I53"/>
          <cell r="J53"/>
          <cell r="K53"/>
          <cell r="L53"/>
          <cell r="M53"/>
        </row>
        <row r="54">
          <cell r="A54"/>
          <cell r="E54"/>
          <cell r="L54"/>
          <cell r="M54"/>
        </row>
        <row r="55">
          <cell r="A55"/>
          <cell r="L55"/>
          <cell r="M55"/>
        </row>
        <row r="56">
          <cell r="F56" t="str">
            <v>A estos precios Incrementar el 16% I.V.A.</v>
          </cell>
          <cell r="M56" t="str">
            <v>Página 6</v>
          </cell>
        </row>
        <row r="57">
          <cell r="M57"/>
        </row>
        <row r="58">
          <cell r="A58" t="str">
            <v xml:space="preserve">CODIGO DE BARRAS </v>
          </cell>
          <cell r="B58" t="str">
            <v xml:space="preserve">CLAVE  PZA ACCPAC </v>
          </cell>
          <cell r="C58" t="str">
            <v>CLAVE PROD SERV</v>
          </cell>
          <cell r="D58" t="str">
            <v>DESCRIPCION</v>
          </cell>
          <cell r="E58" t="str">
            <v>CDG GENERICO</v>
          </cell>
          <cell r="F58" t="str">
            <v>DESCRIPCION DEL PRODUCTO</v>
          </cell>
          <cell r="G58" t="str">
            <v>PIEZAS POR CAJA</v>
          </cell>
          <cell r="H58" t="str">
            <v>EMPAQUE</v>
          </cell>
          <cell r="I58" t="str">
            <v>PRECIO POR CAJA</v>
          </cell>
          <cell r="J58" t="str">
            <v>IEPS</v>
          </cell>
          <cell r="K58" t="str">
            <v>IEPS POR CAJA</v>
          </cell>
          <cell r="L58" t="str">
            <v>PRECIO CAJA MAS IEPS</v>
          </cell>
          <cell r="M58" t="str">
            <v>PRECIO POR UNIDAD</v>
          </cell>
        </row>
        <row r="59">
          <cell r="F59"/>
        </row>
        <row r="60">
          <cell r="A60"/>
          <cell r="B60"/>
          <cell r="C60"/>
          <cell r="D60"/>
          <cell r="F60" t="str">
            <v xml:space="preserve">      VINOS CHILENOS </v>
          </cell>
          <cell r="G60"/>
          <cell r="H60"/>
          <cell r="I60"/>
          <cell r="J60"/>
          <cell r="K60"/>
          <cell r="L60"/>
          <cell r="M60"/>
        </row>
        <row r="62">
          <cell r="A62"/>
          <cell r="C62" t="str">
            <v xml:space="preserve"> </v>
          </cell>
          <cell r="F62" t="str">
            <v>PALO ALTO - D.O. VALLE DEL MAULE</v>
          </cell>
          <cell r="K62">
            <v>0.26500000000000001</v>
          </cell>
          <cell r="L62"/>
        </row>
        <row r="63">
          <cell r="A63">
            <v>7804320288826</v>
          </cell>
          <cell r="B63" t="str">
            <v>PAAXXVBXXXXXXXX0750M</v>
          </cell>
          <cell r="C63">
            <v>50202203</v>
          </cell>
          <cell r="D63" t="str">
            <v>Vino</v>
          </cell>
          <cell r="E63">
            <v>703</v>
          </cell>
          <cell r="F63" t="str">
            <v>Vino Blanco Palo Alto de 750 ml</v>
          </cell>
          <cell r="G63">
            <v>12</v>
          </cell>
          <cell r="H63" t="str">
            <v>Botella</v>
          </cell>
          <cell r="I63">
            <v>1337.52</v>
          </cell>
          <cell r="J63">
            <v>0.26500000000000001</v>
          </cell>
          <cell r="K63">
            <v>354.44280000000003</v>
          </cell>
          <cell r="L63">
            <v>1691.9628</v>
          </cell>
          <cell r="M63">
            <v>140.99690000000001</v>
          </cell>
        </row>
        <row r="65">
          <cell r="A65"/>
          <cell r="E65"/>
          <cell r="F65" t="str">
            <v>CONO SUR - D.O. VALLE DE MAIPO, VALLE DE COLCHAGUA, VALLE DE CACHAPOAL, VALLE DE SAN ANTONIO, VALLE DE CASABLANCA - CHILE</v>
          </cell>
          <cell r="K65"/>
          <cell r="L65"/>
        </row>
        <row r="66">
          <cell r="A66"/>
          <cell r="E66"/>
          <cell r="F66"/>
          <cell r="K66">
            <v>0.26500000000000001</v>
          </cell>
          <cell r="L66"/>
        </row>
        <row r="67">
          <cell r="A67">
            <v>7804320407050</v>
          </cell>
          <cell r="B67" t="str">
            <v>CNSXXVBRVECHAXX0750M</v>
          </cell>
          <cell r="C67">
            <v>50202203</v>
          </cell>
          <cell r="D67" t="str">
            <v>Vino</v>
          </cell>
          <cell r="E67">
            <v>1596</v>
          </cell>
          <cell r="F67" t="str">
            <v>Vino Blanco Cono Sur Reserva Esp.Chardonay de 750 ml</v>
          </cell>
          <cell r="G67">
            <v>12</v>
          </cell>
          <cell r="H67" t="str">
            <v>Botella</v>
          </cell>
          <cell r="I67">
            <v>2547</v>
          </cell>
          <cell r="J67">
            <v>0.26500000000000001</v>
          </cell>
          <cell r="K67">
            <v>674.95500000000004</v>
          </cell>
          <cell r="L67">
            <v>3221.9549999999999</v>
          </cell>
          <cell r="M67">
            <v>268.49624999999997</v>
          </cell>
        </row>
        <row r="68">
          <cell r="A68">
            <v>7804320753157</v>
          </cell>
          <cell r="B68" t="str">
            <v>CNSXXVTRVECABXX0750M</v>
          </cell>
          <cell r="C68">
            <v>50202203</v>
          </cell>
          <cell r="D68" t="str">
            <v>Vino</v>
          </cell>
          <cell r="E68">
            <v>1597</v>
          </cell>
          <cell r="F68" t="str">
            <v>Vino Tinto Cono Sur Reserva Esp .Cabernet svg de 750 ml</v>
          </cell>
          <cell r="G68">
            <v>12</v>
          </cell>
          <cell r="H68" t="str">
            <v>Botella</v>
          </cell>
          <cell r="I68">
            <v>2547</v>
          </cell>
          <cell r="J68">
            <v>0.26500000000000001</v>
          </cell>
          <cell r="K68">
            <v>674.95500000000004</v>
          </cell>
          <cell r="L68">
            <v>3221.9549999999999</v>
          </cell>
          <cell r="M68">
            <v>268.49624999999997</v>
          </cell>
        </row>
        <row r="69">
          <cell r="A69">
            <v>7804320405605</v>
          </cell>
          <cell r="B69" t="str">
            <v>CNSXXVTRVEMERXX0750M</v>
          </cell>
          <cell r="C69">
            <v>50202203</v>
          </cell>
          <cell r="D69" t="str">
            <v>Vino</v>
          </cell>
          <cell r="E69">
            <v>1598</v>
          </cell>
          <cell r="F69" t="str">
            <v>Vino Tinto Cono Sur Reserva Esp. Merlot de 750 ml</v>
          </cell>
          <cell r="G69">
            <v>12</v>
          </cell>
          <cell r="H69" t="str">
            <v>Botella</v>
          </cell>
          <cell r="I69">
            <v>2547</v>
          </cell>
          <cell r="J69">
            <v>0.26500000000000001</v>
          </cell>
          <cell r="K69">
            <v>674.95500000000004</v>
          </cell>
          <cell r="L69">
            <v>3221.9549999999999</v>
          </cell>
          <cell r="M69">
            <v>268.49624999999997</v>
          </cell>
        </row>
        <row r="70">
          <cell r="A70">
            <v>7804320753300</v>
          </cell>
          <cell r="B70" t="str">
            <v>CNSXXVTRVEPNRXX0750M</v>
          </cell>
          <cell r="C70">
            <v>50202203</v>
          </cell>
          <cell r="D70" t="str">
            <v>Vino</v>
          </cell>
          <cell r="E70">
            <v>1599</v>
          </cell>
          <cell r="F70" t="str">
            <v>Vino Tinto Cono Sur Reserva Esp.Pinot Noir de 750ml</v>
          </cell>
          <cell r="G70">
            <v>12</v>
          </cell>
          <cell r="H70" t="str">
            <v>Botella</v>
          </cell>
          <cell r="I70">
            <v>2547</v>
          </cell>
          <cell r="J70">
            <v>0.26500000000000001</v>
          </cell>
          <cell r="K70">
            <v>674.95500000000004</v>
          </cell>
          <cell r="L70">
            <v>3221.9549999999999</v>
          </cell>
          <cell r="M70">
            <v>268.49624999999997</v>
          </cell>
        </row>
        <row r="71">
          <cell r="A71"/>
          <cell r="L71"/>
        </row>
        <row r="72">
          <cell r="A72"/>
          <cell r="F72" t="str">
            <v>CONO SUR - D.O. VALLE DE MAIPO, VALLE DE COLCHAGUA, VALLE DE CACHAPOAL, VALLE DE SAN ANTONIO, VALLE DE CASABLANCA - CHILE</v>
          </cell>
          <cell r="L72"/>
        </row>
        <row r="73">
          <cell r="A73"/>
          <cell r="B73"/>
          <cell r="C73"/>
          <cell r="D73"/>
          <cell r="E73"/>
          <cell r="F73"/>
          <cell r="G73"/>
          <cell r="H73"/>
          <cell r="I73"/>
          <cell r="J73"/>
          <cell r="K73">
            <v>0.26500000000000001</v>
          </cell>
          <cell r="L73"/>
          <cell r="M73"/>
        </row>
        <row r="74">
          <cell r="A74">
            <v>7804320753003</v>
          </cell>
          <cell r="B74" t="str">
            <v>BCIXXVBXXXSBLXX0750M</v>
          </cell>
          <cell r="C74">
            <v>50202203</v>
          </cell>
          <cell r="D74" t="str">
            <v>Vino</v>
          </cell>
          <cell r="E74">
            <v>1591</v>
          </cell>
          <cell r="F74" t="str">
            <v>Vino Blanco Cono Sur Bicicleta Sauvignon Blanc de 750 ml</v>
          </cell>
          <cell r="G74">
            <v>12</v>
          </cell>
          <cell r="H74" t="str">
            <v>Botella</v>
          </cell>
          <cell r="I74">
            <v>1216.5999999999999</v>
          </cell>
          <cell r="J74">
            <v>0.26500000000000001</v>
          </cell>
          <cell r="K74">
            <v>322.399</v>
          </cell>
          <cell r="L74">
            <v>1538.9989999999998</v>
          </cell>
          <cell r="M74">
            <v>128.24991666666665</v>
          </cell>
        </row>
        <row r="75">
          <cell r="A75">
            <v>7804320753607</v>
          </cell>
          <cell r="B75" t="str">
            <v>BCIXXVTXXXCABXX0750M</v>
          </cell>
          <cell r="C75">
            <v>50202203</v>
          </cell>
          <cell r="D75" t="str">
            <v>Vino</v>
          </cell>
          <cell r="E75">
            <v>1592</v>
          </cell>
          <cell r="F75" t="str">
            <v>Vino Tinto Cono Sur Bicicleta Cabernet Sauvignon de 750 ml</v>
          </cell>
          <cell r="G75">
            <v>12</v>
          </cell>
          <cell r="H75" t="str">
            <v>Botella</v>
          </cell>
          <cell r="I75">
            <v>1216.5999999999999</v>
          </cell>
          <cell r="J75">
            <v>0.26500000000000001</v>
          </cell>
          <cell r="K75">
            <v>322.399</v>
          </cell>
          <cell r="L75">
            <v>1538.9989999999998</v>
          </cell>
          <cell r="M75">
            <v>128.24991666666665</v>
          </cell>
        </row>
        <row r="76">
          <cell r="A76">
            <v>7804320119434</v>
          </cell>
          <cell r="B76" t="str">
            <v>BCIXXVTXXXCAMXX0750M</v>
          </cell>
          <cell r="C76">
            <v>50202203</v>
          </cell>
          <cell r="D76" t="str">
            <v>Vino</v>
          </cell>
          <cell r="E76">
            <v>1593</v>
          </cell>
          <cell r="F76" t="str">
            <v>Vino Tinto Cono Sur Bicicleta Carmenere de 750 ml</v>
          </cell>
          <cell r="G76">
            <v>12</v>
          </cell>
          <cell r="H76" t="str">
            <v>Botella</v>
          </cell>
          <cell r="I76">
            <v>1216.5999999999999</v>
          </cell>
          <cell r="J76">
            <v>0.26500000000000001</v>
          </cell>
          <cell r="K76">
            <v>322.399</v>
          </cell>
          <cell r="L76">
            <v>1538.9989999999998</v>
          </cell>
          <cell r="M76">
            <v>128.24991666666665</v>
          </cell>
        </row>
        <row r="77">
          <cell r="A77">
            <v>7804320462004</v>
          </cell>
          <cell r="B77" t="str">
            <v>BCIXXVTXXXMERXX0750M</v>
          </cell>
          <cell r="C77">
            <v>50202203</v>
          </cell>
          <cell r="D77" t="str">
            <v>Vino</v>
          </cell>
          <cell r="E77">
            <v>1594</v>
          </cell>
          <cell r="F77" t="str">
            <v>Vino Tinto Cono Sur Bicicleta Merlot de 750 ml</v>
          </cell>
          <cell r="G77">
            <v>12</v>
          </cell>
          <cell r="H77" t="str">
            <v>Botella</v>
          </cell>
          <cell r="I77">
            <v>1216.5999999999999</v>
          </cell>
          <cell r="J77">
            <v>0.26500000000000001</v>
          </cell>
          <cell r="K77">
            <v>322.399</v>
          </cell>
          <cell r="L77">
            <v>1538.9989999999998</v>
          </cell>
          <cell r="M77">
            <v>128.24991666666665</v>
          </cell>
        </row>
        <row r="78">
          <cell r="A78">
            <v>7804320753454</v>
          </cell>
          <cell r="B78" t="str">
            <v>BCIXXVTXXXPNRXX0750M</v>
          </cell>
          <cell r="C78">
            <v>50202203</v>
          </cell>
          <cell r="D78" t="str">
            <v>Vino</v>
          </cell>
          <cell r="E78">
            <v>1595</v>
          </cell>
          <cell r="F78" t="str">
            <v>Vino Tinto Cono Sur Bicicleta Pinot Noir de 750 ml</v>
          </cell>
          <cell r="G78">
            <v>12</v>
          </cell>
          <cell r="H78" t="str">
            <v>Botella</v>
          </cell>
          <cell r="I78">
            <v>1216.5999999999999</v>
          </cell>
          <cell r="J78">
            <v>0.26500000000000001</v>
          </cell>
          <cell r="K78">
            <v>322.399</v>
          </cell>
          <cell r="L78">
            <v>1538.9989999999998</v>
          </cell>
          <cell r="M78">
            <v>128.24991666666665</v>
          </cell>
        </row>
        <row r="79">
          <cell r="A79">
            <v>7804320555959</v>
          </cell>
          <cell r="B79" t="str">
            <v>BCIXXVRXXXPNRXX0750M</v>
          </cell>
          <cell r="C79">
            <v>50202203</v>
          </cell>
          <cell r="D79" t="str">
            <v>Vino</v>
          </cell>
          <cell r="E79">
            <v>1656</v>
          </cell>
          <cell r="F79" t="str">
            <v>Vino Rosado Cono Sur Bicicleta Pinot Noir-Rose de 750 m</v>
          </cell>
          <cell r="G79">
            <v>12</v>
          </cell>
          <cell r="H79" t="str">
            <v>Botella</v>
          </cell>
          <cell r="I79">
            <v>1216.5999999999999</v>
          </cell>
          <cell r="J79">
            <v>0.26500000000000001</v>
          </cell>
          <cell r="K79">
            <v>322.399</v>
          </cell>
          <cell r="L79">
            <v>1538.9989999999998</v>
          </cell>
          <cell r="M79">
            <v>128.24991666666665</v>
          </cell>
        </row>
        <row r="80">
          <cell r="A80"/>
          <cell r="L80"/>
        </row>
        <row r="81">
          <cell r="A81">
            <v>7804320348063</v>
          </cell>
          <cell r="B81" t="str">
            <v>CNSXXVBORGSBLXX0750M</v>
          </cell>
          <cell r="C81">
            <v>50202203</v>
          </cell>
          <cell r="D81" t="str">
            <v>Vino</v>
          </cell>
          <cell r="E81">
            <v>1882</v>
          </cell>
          <cell r="F81" t="str">
            <v>Vino Blanco Cono Sur Organico Sauvignon Blance de 750 m</v>
          </cell>
          <cell r="G81">
            <v>6</v>
          </cell>
          <cell r="H81" t="str">
            <v>Botella</v>
          </cell>
          <cell r="I81">
            <v>1057.69</v>
          </cell>
          <cell r="J81">
            <v>0.26500000000000001</v>
          </cell>
          <cell r="K81">
            <v>280.28785000000005</v>
          </cell>
          <cell r="L81">
            <v>1337.9778500000002</v>
          </cell>
          <cell r="M81">
            <v>222.99630833333336</v>
          </cell>
        </row>
        <row r="82">
          <cell r="A82">
            <v>7804320227382</v>
          </cell>
          <cell r="B82" t="str">
            <v>CNSXXVTORGPNRXX0750M</v>
          </cell>
          <cell r="C82">
            <v>50202203</v>
          </cell>
          <cell r="D82" t="str">
            <v>Vino</v>
          </cell>
          <cell r="E82">
            <v>1883</v>
          </cell>
          <cell r="F82" t="str">
            <v>Vino Tinto Cono Sur Organico Pinot Noir de 750 m</v>
          </cell>
          <cell r="G82">
            <v>6</v>
          </cell>
          <cell r="H82" t="str">
            <v>Botella</v>
          </cell>
          <cell r="I82">
            <v>1057.69</v>
          </cell>
          <cell r="J82">
            <v>0.26500000000000001</v>
          </cell>
          <cell r="K82">
            <v>280.28785000000005</v>
          </cell>
          <cell r="L82">
            <v>1337.9778500000002</v>
          </cell>
          <cell r="M82">
            <v>222.99630833333336</v>
          </cell>
        </row>
        <row r="83">
          <cell r="A83">
            <v>7804320127538</v>
          </cell>
          <cell r="B83" t="str">
            <v>CNSXXVBORGSBLXX0750M</v>
          </cell>
          <cell r="C83">
            <v>50202203</v>
          </cell>
          <cell r="D83" t="str">
            <v>Vino</v>
          </cell>
          <cell r="E83">
            <v>1607</v>
          </cell>
          <cell r="F83" t="str">
            <v>Vino Tinto Cono Sur Orgánico- Cabernet Sauvignon Carmenere - Syrah 750 ml</v>
          </cell>
          <cell r="G83">
            <v>6</v>
          </cell>
          <cell r="H83" t="str">
            <v>Botella</v>
          </cell>
          <cell r="I83">
            <v>1057.69</v>
          </cell>
          <cell r="J83">
            <v>0.26500000000000001</v>
          </cell>
          <cell r="K83">
            <v>280.28785000000005</v>
          </cell>
          <cell r="L83">
            <v>1337.9778500000002</v>
          </cell>
          <cell r="M83">
            <v>222.99630833333336</v>
          </cell>
        </row>
        <row r="84">
          <cell r="A84"/>
          <cell r="L84"/>
        </row>
        <row r="85">
          <cell r="A85">
            <v>7804320070582</v>
          </cell>
          <cell r="B85" t="str">
            <v>CNSXXVTSVYCABXX0750M</v>
          </cell>
          <cell r="C85">
            <v>50202203</v>
          </cell>
          <cell r="D85" t="str">
            <v>Vino</v>
          </cell>
          <cell r="E85">
            <v>1600</v>
          </cell>
          <cell r="F85" t="str">
            <v>Vino Tinto Cono Sur Single Vineyard Cabernet Sauvignon de 750 ml</v>
          </cell>
          <cell r="G85">
            <v>6</v>
          </cell>
          <cell r="H85" t="str">
            <v>Botella</v>
          </cell>
          <cell r="I85">
            <v>1977.864</v>
          </cell>
          <cell r="J85">
            <v>0.26500000000000001</v>
          </cell>
          <cell r="K85">
            <v>524.13396</v>
          </cell>
          <cell r="L85">
            <v>2501.9979600000001</v>
          </cell>
          <cell r="M85">
            <v>416.99966000000001</v>
          </cell>
        </row>
        <row r="86">
          <cell r="A86">
            <v>7804320056227</v>
          </cell>
          <cell r="B86" t="str">
            <v>CNSXXVTSVYPNRXX0750M</v>
          </cell>
          <cell r="C86">
            <v>50202203</v>
          </cell>
          <cell r="D86" t="str">
            <v>Vino</v>
          </cell>
          <cell r="E86">
            <v>1601</v>
          </cell>
          <cell r="F86" t="str">
            <v>Vino Tinto Cono Sur Single Vineyard Pinot Noir de750 ml</v>
          </cell>
          <cell r="G86">
            <v>6</v>
          </cell>
          <cell r="H86" t="str">
            <v>Botella</v>
          </cell>
          <cell r="I86">
            <v>1977.864</v>
          </cell>
          <cell r="J86">
            <v>0.26500000000000001</v>
          </cell>
          <cell r="K86">
            <v>524.13396</v>
          </cell>
          <cell r="L86">
            <v>2501.9979600000001</v>
          </cell>
          <cell r="M86">
            <v>416.99966000000001</v>
          </cell>
        </row>
        <row r="87">
          <cell r="A87"/>
          <cell r="K87">
            <v>0.26500000000000001</v>
          </cell>
          <cell r="L87"/>
        </row>
        <row r="88">
          <cell r="A88">
            <v>7804320402703</v>
          </cell>
          <cell r="B88" t="str">
            <v>20BXXVTXXXCABXX0750M</v>
          </cell>
          <cell r="C88">
            <v>50202203</v>
          </cell>
          <cell r="D88" t="str">
            <v>Vino</v>
          </cell>
          <cell r="E88">
            <v>1602</v>
          </cell>
          <cell r="F88" t="str">
            <v>Vino Tinto 20 Barrels Cabernet Sauvignon de 750 ml</v>
          </cell>
          <cell r="G88">
            <v>6</v>
          </cell>
          <cell r="H88" t="str">
            <v>Botella</v>
          </cell>
          <cell r="I88">
            <v>2988.1440000000002</v>
          </cell>
          <cell r="J88">
            <v>0.26500000000000001</v>
          </cell>
          <cell r="K88">
            <v>791.85816000000011</v>
          </cell>
          <cell r="L88">
            <v>3780.0021600000005</v>
          </cell>
          <cell r="M88">
            <v>630.00036000000011</v>
          </cell>
        </row>
        <row r="89">
          <cell r="A89">
            <v>7804320401102</v>
          </cell>
          <cell r="B89" t="str">
            <v>20BXXVTXXXPNRXX0750M</v>
          </cell>
          <cell r="C89">
            <v>50202203</v>
          </cell>
          <cell r="D89" t="str">
            <v>Vino</v>
          </cell>
          <cell r="E89">
            <v>1603</v>
          </cell>
          <cell r="F89" t="str">
            <v>Vino Tinto 20 Barrels Pinot Noir de 750 ml</v>
          </cell>
          <cell r="G89">
            <v>6</v>
          </cell>
          <cell r="H89" t="str">
            <v>Botella</v>
          </cell>
          <cell r="I89">
            <v>2988.1440000000002</v>
          </cell>
          <cell r="J89">
            <v>0.26500000000000001</v>
          </cell>
          <cell r="K89">
            <v>791.85816000000011</v>
          </cell>
          <cell r="L89">
            <v>3780.0021600000005</v>
          </cell>
          <cell r="M89">
            <v>630.00036000000011</v>
          </cell>
        </row>
        <row r="90">
          <cell r="A90"/>
          <cell r="K90">
            <v>0.26500000000000001</v>
          </cell>
          <cell r="L90"/>
        </row>
        <row r="91">
          <cell r="A91">
            <v>7804320117522</v>
          </cell>
          <cell r="B91" t="str">
            <v>OCIXXVTXXXPNRXX0750M</v>
          </cell>
          <cell r="C91">
            <v>50202203</v>
          </cell>
          <cell r="D91" t="str">
            <v>Vino</v>
          </cell>
          <cell r="E91">
            <v>1604</v>
          </cell>
          <cell r="F91" t="str">
            <v>Vino Tinto Ocio Pinot Noir de 750 ml</v>
          </cell>
          <cell r="G91">
            <v>6</v>
          </cell>
          <cell r="H91" t="str">
            <v>Botella</v>
          </cell>
          <cell r="I91">
            <v>7162.0559999999996</v>
          </cell>
          <cell r="J91">
            <v>0.26500000000000001</v>
          </cell>
          <cell r="K91">
            <v>1897.9448399999999</v>
          </cell>
          <cell r="L91">
            <v>9060.0008399999988</v>
          </cell>
          <cell r="M91">
            <v>1510.0001399999999</v>
          </cell>
        </row>
        <row r="92">
          <cell r="A92">
            <v>7804320634432</v>
          </cell>
          <cell r="B92" t="str">
            <v>SILXXVTXXXCABXX0750M</v>
          </cell>
          <cell r="C92">
            <v>50202203</v>
          </cell>
          <cell r="D92" t="str">
            <v>Vino</v>
          </cell>
          <cell r="E92">
            <v>1605</v>
          </cell>
          <cell r="F92" t="str">
            <v>Vino Tinto Silencio Cabernet Sauvignon de 750 ml</v>
          </cell>
          <cell r="G92">
            <v>6</v>
          </cell>
          <cell r="H92" t="str">
            <v>Botella</v>
          </cell>
          <cell r="I92">
            <v>14229.24</v>
          </cell>
          <cell r="J92">
            <v>0.26500000000000001</v>
          </cell>
          <cell r="K92">
            <v>3770.7486000000004</v>
          </cell>
          <cell r="L92">
            <v>17999.988600000001</v>
          </cell>
          <cell r="M92">
            <v>2999.9981000000002</v>
          </cell>
        </row>
        <row r="93">
          <cell r="A93"/>
          <cell r="L93"/>
        </row>
        <row r="94">
          <cell r="A94"/>
          <cell r="F94" t="str">
            <v>A estos precios Incrementar el 16% I.V.A.</v>
          </cell>
          <cell r="L94"/>
        </row>
        <row r="95">
          <cell r="A95"/>
          <cell r="M95" t="str">
            <v>Página 7</v>
          </cell>
        </row>
        <row r="96">
          <cell r="A96" t="str">
            <v xml:space="preserve">CODIGO DE BARRAS </v>
          </cell>
          <cell r="B96" t="str">
            <v xml:space="preserve">CLAVE  PZA ACCPAC </v>
          </cell>
          <cell r="C96" t="str">
            <v>CLAVE PROD SERV</v>
          </cell>
          <cell r="D96" t="str">
            <v>DESCRIPCION</v>
          </cell>
          <cell r="E96" t="str">
            <v>CDG GENERICO</v>
          </cell>
          <cell r="F96" t="str">
            <v>DESCRIPCION DEL PRODUCTO</v>
          </cell>
          <cell r="G96" t="str">
            <v>PIEZAS POR CAJA</v>
          </cell>
          <cell r="H96" t="str">
            <v>EMPAQUE</v>
          </cell>
          <cell r="I96" t="str">
            <v>PRECIO POR CAJA</v>
          </cell>
          <cell r="J96" t="str">
            <v>IEPS</v>
          </cell>
          <cell r="K96" t="str">
            <v>IEPS POR CAJA</v>
          </cell>
          <cell r="L96" t="str">
            <v>PRECIO CAJA MAS IEPS</v>
          </cell>
          <cell r="M96" t="str">
            <v>PRECIO POR UNIDAD</v>
          </cell>
        </row>
        <row r="97">
          <cell r="A97"/>
          <cell r="B97"/>
          <cell r="C97"/>
          <cell r="D97"/>
          <cell r="E97"/>
          <cell r="F97" t="str">
            <v>VINOS ESPAÑA</v>
          </cell>
          <cell r="G97"/>
          <cell r="H97"/>
          <cell r="I97"/>
          <cell r="J97"/>
          <cell r="K97"/>
          <cell r="L97"/>
          <cell r="M97"/>
        </row>
        <row r="98">
          <cell r="A98"/>
          <cell r="B98"/>
          <cell r="C98"/>
          <cell r="E98"/>
          <cell r="F98"/>
          <cell r="G98"/>
          <cell r="H98"/>
          <cell r="I98"/>
          <cell r="J98"/>
          <cell r="K98"/>
          <cell r="L98"/>
          <cell r="M98"/>
        </row>
        <row r="99">
          <cell r="F99" t="str">
            <v>DOMINIO DE CALOGIA - D.O. RIBERA DEL DUERO</v>
          </cell>
          <cell r="K99">
            <v>0.3</v>
          </cell>
        </row>
        <row r="100">
          <cell r="A100">
            <v>8437022224107</v>
          </cell>
          <cell r="B100" t="str">
            <v>DCAXXVTXXXXXX200750M</v>
          </cell>
          <cell r="C100">
            <v>50202203</v>
          </cell>
          <cell r="D100" t="str">
            <v>Vino</v>
          </cell>
          <cell r="E100">
            <v>1807</v>
          </cell>
          <cell r="F100" t="str">
            <v>Vino Tinto Dominio de Calogía 20 de 750 ml</v>
          </cell>
          <cell r="G100">
            <v>6</v>
          </cell>
          <cell r="H100" t="str">
            <v>Botella</v>
          </cell>
          <cell r="I100">
            <v>9900</v>
          </cell>
          <cell r="J100">
            <v>0.3</v>
          </cell>
          <cell r="K100">
            <v>2970</v>
          </cell>
          <cell r="L100">
            <v>12870</v>
          </cell>
          <cell r="M100">
            <v>2145</v>
          </cell>
        </row>
        <row r="101">
          <cell r="A101">
            <v>8437022224220</v>
          </cell>
          <cell r="B101" t="str">
            <v>DCAXXXXVIN001211500M</v>
          </cell>
          <cell r="C101">
            <v>50202203</v>
          </cell>
          <cell r="D101" t="str">
            <v>Vino</v>
          </cell>
          <cell r="E101">
            <v>1965</v>
          </cell>
          <cell r="F101" t="str">
            <v>Vino Tinto Dominio de Calogia 21 de 1500 ml</v>
          </cell>
          <cell r="G101">
            <v>1</v>
          </cell>
          <cell r="H101" t="str">
            <v>Botella</v>
          </cell>
          <cell r="I101">
            <v>0</v>
          </cell>
          <cell r="J101">
            <v>0.3</v>
          </cell>
          <cell r="K101">
            <v>0</v>
          </cell>
          <cell r="L101">
            <v>0</v>
          </cell>
          <cell r="M101">
            <v>0</v>
          </cell>
        </row>
        <row r="102">
          <cell r="A102">
            <v>8437022224350</v>
          </cell>
          <cell r="B102" t="str">
            <v>DCAXXXXVIN001200750M</v>
          </cell>
          <cell r="C102">
            <v>50202203</v>
          </cell>
          <cell r="D102" t="str">
            <v>Vino</v>
          </cell>
          <cell r="E102">
            <v>2052</v>
          </cell>
          <cell r="F102" t="str">
            <v>Vino Tinto Dominio de Calogia Doble M 20 de 750 ml</v>
          </cell>
          <cell r="G102">
            <v>6</v>
          </cell>
          <cell r="H102" t="str">
            <v>Botella</v>
          </cell>
          <cell r="I102">
            <v>5561.538461538461</v>
          </cell>
          <cell r="J102">
            <v>0.3</v>
          </cell>
          <cell r="K102">
            <v>1668.4615384615383</v>
          </cell>
          <cell r="L102">
            <v>7229.9999999999991</v>
          </cell>
          <cell r="M102">
            <v>1204.9999999999998</v>
          </cell>
        </row>
        <row r="103">
          <cell r="A103"/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</row>
        <row r="104">
          <cell r="A104"/>
          <cell r="B104"/>
          <cell r="C104"/>
          <cell r="D104"/>
          <cell r="E104"/>
          <cell r="G104"/>
          <cell r="H104"/>
          <cell r="I104"/>
          <cell r="J104"/>
          <cell r="K104"/>
          <cell r="L104"/>
          <cell r="M104"/>
        </row>
        <row r="105">
          <cell r="F105" t="str">
            <v>DEHESA DE LOS CANÓNIGOS  - D.O.RIBERA DEL DUERO</v>
          </cell>
          <cell r="K105">
            <v>0.26500000000000001</v>
          </cell>
        </row>
        <row r="106">
          <cell r="A106">
            <v>8437020273121</v>
          </cell>
          <cell r="B106" t="str">
            <v>DHCXXVTCZAXXX200750M</v>
          </cell>
          <cell r="C106">
            <v>50202203</v>
          </cell>
          <cell r="D106" t="str">
            <v>Vino</v>
          </cell>
          <cell r="E106">
            <v>1885</v>
          </cell>
          <cell r="F106" t="str">
            <v>VinoTinto Dehesa de los Canonigos Crianza 20 de 750 m</v>
          </cell>
          <cell r="G106">
            <v>6</v>
          </cell>
          <cell r="H106" t="str">
            <v>Botella</v>
          </cell>
          <cell r="I106">
            <v>2964.4260000000004</v>
          </cell>
          <cell r="J106">
            <v>0.26500000000000001</v>
          </cell>
          <cell r="K106">
            <v>785.57289000000014</v>
          </cell>
          <cell r="L106">
            <v>3749.9988900000008</v>
          </cell>
          <cell r="M106">
            <v>624.99981500000013</v>
          </cell>
        </row>
        <row r="107">
          <cell r="A107">
            <v>8437020273183</v>
          </cell>
          <cell r="B107" t="str">
            <v>DHCXXXXVIN001201500M</v>
          </cell>
          <cell r="C107">
            <v>50202203</v>
          </cell>
          <cell r="D107" t="str">
            <v>Vino</v>
          </cell>
          <cell r="E107">
            <v>1959</v>
          </cell>
          <cell r="F107" t="str">
            <v>VinoTinto Dehesa de los Canonigos Crianza 20 de 1500 m</v>
          </cell>
          <cell r="G107">
            <v>1</v>
          </cell>
          <cell r="H107" t="str">
            <v>Botella</v>
          </cell>
          <cell r="I107">
            <v>0</v>
          </cell>
          <cell r="J107">
            <v>0.26500000000000001</v>
          </cell>
          <cell r="K107">
            <v>0</v>
          </cell>
          <cell r="L107">
            <v>0</v>
          </cell>
          <cell r="M107">
            <v>0</v>
          </cell>
        </row>
        <row r="108">
          <cell r="A108"/>
          <cell r="K108">
            <v>0.3</v>
          </cell>
          <cell r="L108"/>
        </row>
        <row r="109">
          <cell r="A109">
            <v>8437020273152</v>
          </cell>
          <cell r="B109" t="str">
            <v>DHCXXVTRVAXXX180750M</v>
          </cell>
          <cell r="C109">
            <v>50202203</v>
          </cell>
          <cell r="D109" t="str">
            <v>Vino</v>
          </cell>
          <cell r="E109">
            <v>1914</v>
          </cell>
          <cell r="F109" t="str">
            <v>Vino Tinto Solideo 18 Rva de 750 m</v>
          </cell>
          <cell r="G109">
            <v>6</v>
          </cell>
          <cell r="H109" t="str">
            <v>Botella</v>
          </cell>
          <cell r="I109">
            <v>5538.4619999999995</v>
          </cell>
          <cell r="J109">
            <v>0.3</v>
          </cell>
          <cell r="K109">
            <v>1661.5385999999999</v>
          </cell>
          <cell r="L109">
            <v>7200.0005999999994</v>
          </cell>
          <cell r="M109">
            <v>1200.0001</v>
          </cell>
        </row>
        <row r="110">
          <cell r="A110">
            <v>8437020273176</v>
          </cell>
          <cell r="B110" t="str">
            <v>DHCXXXXVIN001190750M</v>
          </cell>
          <cell r="C110">
            <v>50202203</v>
          </cell>
          <cell r="D110" t="str">
            <v>Vino</v>
          </cell>
          <cell r="E110">
            <v>2049</v>
          </cell>
          <cell r="F110" t="str">
            <v>Vino Tinto Solideo 19  de 750 m</v>
          </cell>
          <cell r="G110">
            <v>6</v>
          </cell>
          <cell r="H110" t="str">
            <v>Botella</v>
          </cell>
          <cell r="I110">
            <v>5538.4619999999995</v>
          </cell>
          <cell r="J110">
            <v>0.3</v>
          </cell>
          <cell r="K110">
            <v>1661.5385999999999</v>
          </cell>
          <cell r="L110">
            <v>7200.0005999999994</v>
          </cell>
          <cell r="M110">
            <v>1200.0001</v>
          </cell>
        </row>
        <row r="111">
          <cell r="A111">
            <v>8437020273169</v>
          </cell>
          <cell r="B111" t="str">
            <v>DHCXXXXVIN001191500M</v>
          </cell>
          <cell r="C111">
            <v>50202203</v>
          </cell>
          <cell r="D111" t="str">
            <v>Vino</v>
          </cell>
          <cell r="E111">
            <v>1960</v>
          </cell>
          <cell r="F111" t="str">
            <v>Vino Tinto Solideo 19 de 1500 m</v>
          </cell>
          <cell r="G111">
            <v>1</v>
          </cell>
          <cell r="H111" t="str">
            <v>Botella</v>
          </cell>
          <cell r="I111">
            <v>0</v>
          </cell>
          <cell r="J111">
            <v>0.3</v>
          </cell>
          <cell r="K111">
            <v>0</v>
          </cell>
          <cell r="L111">
            <v>0</v>
          </cell>
          <cell r="M111">
            <v>0</v>
          </cell>
        </row>
        <row r="112">
          <cell r="A112">
            <v>8437008113951</v>
          </cell>
          <cell r="B112" t="str">
            <v>DHCSOVTRVAXXX171500M</v>
          </cell>
          <cell r="C112">
            <v>50202203</v>
          </cell>
          <cell r="D112" t="str">
            <v>Vino</v>
          </cell>
          <cell r="E112">
            <v>1887</v>
          </cell>
          <cell r="F112" t="str">
            <v>Vino Tinto Solideo 17 Rva de 1500 m</v>
          </cell>
          <cell r="G112">
            <v>6</v>
          </cell>
          <cell r="H112" t="str">
            <v>Botella</v>
          </cell>
          <cell r="I112">
            <v>11030.76</v>
          </cell>
          <cell r="J112">
            <v>0.3</v>
          </cell>
          <cell r="K112">
            <v>3309.2280000000001</v>
          </cell>
          <cell r="L112">
            <v>14339.988000000001</v>
          </cell>
          <cell r="M112">
            <v>2389.998</v>
          </cell>
        </row>
        <row r="113">
          <cell r="A113"/>
          <cell r="E113"/>
          <cell r="L113"/>
          <cell r="M113"/>
        </row>
        <row r="115">
          <cell r="F115" t="str">
            <v>MARQUES DE VALPARAISO  - D.O.RIBERA DEL DUERO</v>
          </cell>
          <cell r="K115">
            <v>0.26500000000000001</v>
          </cell>
        </row>
        <row r="116">
          <cell r="A116">
            <v>8410423000013</v>
          </cell>
          <cell r="B116" t="str">
            <v>MVPNVVTROBXXXXX0750M</v>
          </cell>
          <cell r="C116">
            <v>50202203</v>
          </cell>
          <cell r="D116" t="str">
            <v>Vino</v>
          </cell>
          <cell r="E116">
            <v>667</v>
          </cell>
          <cell r="F116" t="str">
            <v>Vino Tinto Marques de Valparaíso Roble de 750 ml</v>
          </cell>
          <cell r="G116">
            <v>6</v>
          </cell>
          <cell r="H116" t="str">
            <v>Botella</v>
          </cell>
          <cell r="I116">
            <v>1120.7905138339922</v>
          </cell>
          <cell r="J116">
            <v>0.26500000000000001</v>
          </cell>
          <cell r="K116">
            <v>297.00948616600795</v>
          </cell>
          <cell r="L116">
            <v>1417.8000000000002</v>
          </cell>
          <cell r="M116">
            <v>236.30000000000004</v>
          </cell>
        </row>
        <row r="117">
          <cell r="A117"/>
          <cell r="K117">
            <v>0.3</v>
          </cell>
          <cell r="L117"/>
          <cell r="M117"/>
        </row>
        <row r="118">
          <cell r="A118">
            <v>8410423000105</v>
          </cell>
          <cell r="B118" t="str">
            <v>MVPNVVTCZAXXXXX0750M</v>
          </cell>
          <cell r="C118">
            <v>50202203</v>
          </cell>
          <cell r="D118" t="str">
            <v>Vino</v>
          </cell>
          <cell r="E118">
            <v>666</v>
          </cell>
          <cell r="F118" t="str">
            <v>Vino Tinto Marques de Valparaíso Crianza de 750 ml</v>
          </cell>
          <cell r="G118">
            <v>6</v>
          </cell>
          <cell r="H118" t="str">
            <v>Botella</v>
          </cell>
          <cell r="I118">
            <v>1512</v>
          </cell>
          <cell r="J118">
            <v>0.3</v>
          </cell>
          <cell r="K118">
            <v>453.59999999999997</v>
          </cell>
          <cell r="L118">
            <v>1965.6</v>
          </cell>
          <cell r="M118">
            <v>327.59999999999997</v>
          </cell>
        </row>
        <row r="119">
          <cell r="A119"/>
          <cell r="L119"/>
          <cell r="M119"/>
        </row>
        <row r="120">
          <cell r="F120" t="str">
            <v>VEGA SICILIA - D.O. RIBERA DEL DUERO</v>
          </cell>
          <cell r="L120"/>
        </row>
        <row r="121">
          <cell r="A121"/>
          <cell r="K121">
            <v>0.26500000000000001</v>
          </cell>
          <cell r="L121"/>
          <cell r="M121"/>
        </row>
        <row r="122">
          <cell r="A122" t="str">
            <v>8436014241931</v>
          </cell>
          <cell r="B122" t="str">
            <v>VSIUNVTRVAXXX230750M</v>
          </cell>
          <cell r="C122">
            <v>50202203</v>
          </cell>
          <cell r="D122" t="str">
            <v>Vino</v>
          </cell>
          <cell r="E122">
            <v>2059</v>
          </cell>
          <cell r="F122" t="str">
            <v>VinoTinto Vega Sicilia Unico Reserva Especial de 750 m</v>
          </cell>
          <cell r="G122">
            <v>3</v>
          </cell>
          <cell r="H122" t="str">
            <v>Botella</v>
          </cell>
          <cell r="I122">
            <v>30592.882529644266</v>
          </cell>
          <cell r="J122">
            <v>0.26500000000000001</v>
          </cell>
          <cell r="K122">
            <v>8107.1138703557308</v>
          </cell>
          <cell r="L122">
            <v>38699.996399999996</v>
          </cell>
          <cell r="M122">
            <v>12899.998799999999</v>
          </cell>
        </row>
        <row r="123">
          <cell r="A123"/>
          <cell r="L123"/>
        </row>
        <row r="124">
          <cell r="A124"/>
          <cell r="K124">
            <v>0.26500000000000001</v>
          </cell>
          <cell r="L124"/>
        </row>
        <row r="125">
          <cell r="A125">
            <v>8436014243911</v>
          </cell>
          <cell r="B125" t="str">
            <v>VSIXXXXVIN001140750M</v>
          </cell>
          <cell r="C125">
            <v>50202203</v>
          </cell>
          <cell r="D125" t="str">
            <v>Vino</v>
          </cell>
          <cell r="E125">
            <v>2032</v>
          </cell>
          <cell r="F125" t="str">
            <v>Vino Tinto Vega Sicilia Unico 14 de 750 ml</v>
          </cell>
          <cell r="G125">
            <v>6</v>
          </cell>
          <cell r="H125" t="str">
            <v>Botella</v>
          </cell>
          <cell r="I125">
            <v>49328.06324110672</v>
          </cell>
          <cell r="J125">
            <v>0.26500000000000001</v>
          </cell>
          <cell r="K125">
            <v>13071.936758893282</v>
          </cell>
          <cell r="L125">
            <v>62400</v>
          </cell>
          <cell r="M125">
            <v>10400</v>
          </cell>
        </row>
        <row r="126">
          <cell r="A126">
            <v>8436014242242</v>
          </cell>
          <cell r="B126" t="str">
            <v>VSIUNVTXXXXXX111500M</v>
          </cell>
          <cell r="C126">
            <v>50202203</v>
          </cell>
          <cell r="D126" t="str">
            <v>Vino</v>
          </cell>
          <cell r="E126">
            <v>2031</v>
          </cell>
          <cell r="F126" t="str">
            <v>Vino Tinto Vega Sicilia Unico 11 de 1500 m</v>
          </cell>
          <cell r="G126">
            <v>1</v>
          </cell>
          <cell r="H126" t="str">
            <v>Botella</v>
          </cell>
          <cell r="I126">
            <v>0</v>
          </cell>
          <cell r="J126">
            <v>0.26500000000000001</v>
          </cell>
          <cell r="K126">
            <v>0</v>
          </cell>
          <cell r="L126">
            <v>0</v>
          </cell>
          <cell r="M126">
            <v>0</v>
          </cell>
        </row>
        <row r="127">
          <cell r="A127">
            <v>8436014243942</v>
          </cell>
          <cell r="B127" t="str">
            <v>VSIXXXXVIN001XX2250M</v>
          </cell>
          <cell r="C127">
            <v>50202203</v>
          </cell>
          <cell r="D127" t="str">
            <v>Vino</v>
          </cell>
          <cell r="E127">
            <v>2038</v>
          </cell>
          <cell r="F127" t="str">
            <v>Estuche Especial Edicion Limitada Unico 3 botellas</v>
          </cell>
          <cell r="G127">
            <v>1</v>
          </cell>
          <cell r="H127" t="str">
            <v>Estuche</v>
          </cell>
          <cell r="I127">
            <v>59920.948616600792</v>
          </cell>
          <cell r="J127">
            <v>0.26500000000000001</v>
          </cell>
          <cell r="K127">
            <v>15879.05138339921</v>
          </cell>
          <cell r="L127">
            <v>75800</v>
          </cell>
          <cell r="M127">
            <v>75800</v>
          </cell>
        </row>
        <row r="128">
          <cell r="A128"/>
          <cell r="B128"/>
          <cell r="C128"/>
          <cell r="D128"/>
          <cell r="E128"/>
          <cell r="F128"/>
          <cell r="G128"/>
          <cell r="H128"/>
          <cell r="I128"/>
          <cell r="J128"/>
          <cell r="K128">
            <v>0.3</v>
          </cell>
          <cell r="L128"/>
          <cell r="M128"/>
        </row>
        <row r="129">
          <cell r="A129">
            <v>8436014242235</v>
          </cell>
          <cell r="B129" t="str">
            <v>VSIUNVTXXXXXX101500M</v>
          </cell>
          <cell r="C129">
            <v>50202203</v>
          </cell>
          <cell r="D129" t="str">
            <v>Vino</v>
          </cell>
          <cell r="E129">
            <v>1829</v>
          </cell>
          <cell r="F129" t="str">
            <v>Vino Tinto Vega Sicilia Unico 10 de 1500 ml</v>
          </cell>
          <cell r="G129">
            <v>1</v>
          </cell>
          <cell r="H129" t="str">
            <v>Botella</v>
          </cell>
          <cell r="I129">
            <v>18573.080000000002</v>
          </cell>
          <cell r="J129">
            <v>0.3</v>
          </cell>
          <cell r="K129">
            <v>5571.924</v>
          </cell>
          <cell r="L129">
            <v>24145.004000000001</v>
          </cell>
          <cell r="M129">
            <v>24145.004000000001</v>
          </cell>
        </row>
        <row r="130">
          <cell r="A130">
            <v>8436014240248</v>
          </cell>
          <cell r="B130" t="str">
            <v>VSIUNVTXXXXXX073000M</v>
          </cell>
          <cell r="C130">
            <v>50202203</v>
          </cell>
          <cell r="D130" t="str">
            <v>Vino</v>
          </cell>
          <cell r="E130">
            <v>1544</v>
          </cell>
          <cell r="F130" t="str">
            <v>Vino Tinto Vega Sicilia Unico 07 de 3000 ml</v>
          </cell>
          <cell r="G130">
            <v>1</v>
          </cell>
          <cell r="H130" t="str">
            <v>Botella</v>
          </cell>
          <cell r="I130">
            <v>0</v>
          </cell>
          <cell r="J130">
            <v>0.3</v>
          </cell>
          <cell r="K130">
            <v>0</v>
          </cell>
          <cell r="L130">
            <v>0</v>
          </cell>
          <cell r="M130">
            <v>0</v>
          </cell>
        </row>
        <row r="131">
          <cell r="A131">
            <v>8436014240279</v>
          </cell>
          <cell r="B131" t="str">
            <v>VSIUNVTXXXXXX086000M</v>
          </cell>
          <cell r="C131">
            <v>50202203</v>
          </cell>
          <cell r="D131" t="str">
            <v>Vino</v>
          </cell>
          <cell r="E131">
            <v>1465</v>
          </cell>
          <cell r="F131" t="str">
            <v>Vino Tinto Vega Sicilia Unico 08 de 6000m</v>
          </cell>
          <cell r="G131">
            <v>1</v>
          </cell>
          <cell r="H131" t="str">
            <v>Botella</v>
          </cell>
          <cell r="I131">
            <v>0</v>
          </cell>
          <cell r="J131">
            <v>0.3</v>
          </cell>
          <cell r="K131">
            <v>0</v>
          </cell>
          <cell r="L131">
            <v>0</v>
          </cell>
          <cell r="M131">
            <v>0</v>
          </cell>
        </row>
        <row r="132">
          <cell r="A132"/>
          <cell r="B132"/>
          <cell r="L132"/>
        </row>
        <row r="133">
          <cell r="E133"/>
          <cell r="F133" t="str">
            <v>VEGA SICILIA - D.O. RIBERA DEL DUERO</v>
          </cell>
          <cell r="K133">
            <v>0.3</v>
          </cell>
          <cell r="L133"/>
        </row>
        <row r="134">
          <cell r="A134">
            <v>8436014246622</v>
          </cell>
          <cell r="B134" t="str">
            <v>VSIXXXXVIN001190750M</v>
          </cell>
          <cell r="C134">
            <v>50202203</v>
          </cell>
          <cell r="D134" t="str">
            <v>Vino</v>
          </cell>
          <cell r="E134">
            <v>1935</v>
          </cell>
          <cell r="F134" t="str">
            <v>Vino Tinto Vega Sicilia VS Valbuena 19  de 0750 m</v>
          </cell>
          <cell r="G134">
            <v>6</v>
          </cell>
          <cell r="H134" t="str">
            <v>Botella</v>
          </cell>
          <cell r="I134">
            <v>17700</v>
          </cell>
          <cell r="J134">
            <v>0.3</v>
          </cell>
          <cell r="K134">
            <v>5310</v>
          </cell>
          <cell r="L134">
            <v>23010</v>
          </cell>
          <cell r="M134">
            <v>3835</v>
          </cell>
        </row>
        <row r="135">
          <cell r="A135">
            <v>8436014246653</v>
          </cell>
          <cell r="B135" t="str">
            <v>VSIXXXXVIN001191500M</v>
          </cell>
          <cell r="C135">
            <v>50202203</v>
          </cell>
          <cell r="D135" t="str">
            <v>Vino</v>
          </cell>
          <cell r="E135">
            <v>1936</v>
          </cell>
          <cell r="F135" t="str">
            <v>Vino Tinto Vega Sicilia VS Valbuena 19 de 1500m</v>
          </cell>
          <cell r="G135">
            <v>1</v>
          </cell>
          <cell r="H135" t="str">
            <v>Botella</v>
          </cell>
          <cell r="I135">
            <v>0</v>
          </cell>
          <cell r="J135">
            <v>0.3</v>
          </cell>
          <cell r="K135">
            <v>0</v>
          </cell>
          <cell r="L135">
            <v>0</v>
          </cell>
          <cell r="M135">
            <v>0</v>
          </cell>
        </row>
        <row r="136">
          <cell r="A136"/>
          <cell r="B136"/>
          <cell r="L136"/>
          <cell r="M136"/>
        </row>
        <row r="137">
          <cell r="A137"/>
          <cell r="B137"/>
          <cell r="C137"/>
          <cell r="D137"/>
          <cell r="F137" t="str">
            <v>VEGA SICILIA - D.O. RIBERA DEL DUERO</v>
          </cell>
          <cell r="K137">
            <v>0.3</v>
          </cell>
          <cell r="L137"/>
        </row>
        <row r="138">
          <cell r="A138">
            <v>8436014252944</v>
          </cell>
          <cell r="B138" t="str">
            <v>ALIXXXXVIN001210750M</v>
          </cell>
          <cell r="C138">
            <v>50202203</v>
          </cell>
          <cell r="D138" t="str">
            <v>Vino</v>
          </cell>
          <cell r="E138">
            <v>2095</v>
          </cell>
          <cell r="F138" t="str">
            <v>Vino Tinto Alion 21 de 750 ml</v>
          </cell>
          <cell r="G138">
            <v>6</v>
          </cell>
          <cell r="H138" t="str">
            <v>Botella</v>
          </cell>
          <cell r="I138">
            <v>11053.846153846154</v>
          </cell>
          <cell r="J138">
            <v>0.3</v>
          </cell>
          <cell r="K138">
            <v>3316.1538461538462</v>
          </cell>
          <cell r="L138">
            <v>14370</v>
          </cell>
          <cell r="M138">
            <v>2395</v>
          </cell>
        </row>
        <row r="139">
          <cell r="A139">
            <v>8436014252975</v>
          </cell>
          <cell r="B139" t="str">
            <v>ALIXXXXVIN001211500M</v>
          </cell>
          <cell r="C139">
            <v>50202203</v>
          </cell>
          <cell r="D139" t="str">
            <v>Vino</v>
          </cell>
          <cell r="E139">
            <v>2092</v>
          </cell>
          <cell r="F139" t="str">
            <v>Vino Tinto Alion 21 de 1500 m</v>
          </cell>
          <cell r="G139">
            <v>1</v>
          </cell>
          <cell r="H139" t="str">
            <v>Botella</v>
          </cell>
          <cell r="I139">
            <v>4615.3846153846152</v>
          </cell>
          <cell r="J139">
            <v>0.3</v>
          </cell>
          <cell r="K139">
            <v>1384.6153846153845</v>
          </cell>
          <cell r="L139">
            <v>6000</v>
          </cell>
          <cell r="M139">
            <v>6000</v>
          </cell>
        </row>
        <row r="140">
          <cell r="A140">
            <v>8436014252937</v>
          </cell>
          <cell r="B140" t="str">
            <v>ALIXXXXVIN001XX4500M</v>
          </cell>
          <cell r="C140">
            <v>50202203</v>
          </cell>
          <cell r="D140" t="str">
            <v>Vino</v>
          </cell>
          <cell r="E140">
            <v>2037</v>
          </cell>
          <cell r="F140" t="str">
            <v>Estuche Especial Coleccion Alion 6 botellas</v>
          </cell>
          <cell r="G140">
            <v>1</v>
          </cell>
          <cell r="H140" t="str">
            <v>Estuche</v>
          </cell>
          <cell r="I140">
            <v>0</v>
          </cell>
          <cell r="J140">
            <v>0.3</v>
          </cell>
          <cell r="K140">
            <v>0</v>
          </cell>
          <cell r="L140">
            <v>0</v>
          </cell>
          <cell r="M140">
            <v>0</v>
          </cell>
        </row>
        <row r="141">
          <cell r="A141"/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</row>
        <row r="142">
          <cell r="A142"/>
          <cell r="B142"/>
          <cell r="C142"/>
          <cell r="D142"/>
          <cell r="E142"/>
          <cell r="F142" t="str">
            <v xml:space="preserve">VEGA SICILIA - D.O. TORO </v>
          </cell>
          <cell r="G142"/>
          <cell r="H142"/>
          <cell r="I142"/>
          <cell r="J142"/>
          <cell r="K142">
            <v>0.3</v>
          </cell>
          <cell r="L142"/>
          <cell r="M142"/>
        </row>
        <row r="143">
          <cell r="A143">
            <v>8436028610983</v>
          </cell>
          <cell r="B143" t="str">
            <v>PTAXXVTXXXXXX180375M</v>
          </cell>
          <cell r="C143">
            <v>50202203</v>
          </cell>
          <cell r="D143" t="str">
            <v>Vino</v>
          </cell>
          <cell r="E143">
            <v>1913</v>
          </cell>
          <cell r="F143" t="str">
            <v>Vino Tinto Pintia 18 de 375 m</v>
          </cell>
          <cell r="G143">
            <v>6</v>
          </cell>
          <cell r="H143" t="str">
            <v>Botella</v>
          </cell>
          <cell r="I143">
            <v>4615.3860000000004</v>
          </cell>
          <cell r="J143">
            <v>0.3</v>
          </cell>
          <cell r="K143">
            <v>1384.6158</v>
          </cell>
          <cell r="L143">
            <v>6000.0018</v>
          </cell>
          <cell r="M143">
            <v>1000.0003</v>
          </cell>
        </row>
        <row r="144">
          <cell r="A144">
            <v>8436028611393</v>
          </cell>
          <cell r="B144" t="str">
            <v>PTAXXXXVIN001200750M</v>
          </cell>
          <cell r="C144">
            <v>50202203</v>
          </cell>
          <cell r="D144" t="str">
            <v>Vino</v>
          </cell>
          <cell r="E144">
            <v>2127</v>
          </cell>
          <cell r="F144" t="str">
            <v>Vino Tinto Pintia 20 de 750 ml</v>
          </cell>
          <cell r="G144">
            <v>6</v>
          </cell>
          <cell r="H144" t="str">
            <v>Botella</v>
          </cell>
          <cell r="I144">
            <v>8953.8461538461543</v>
          </cell>
          <cell r="J144">
            <v>0.3</v>
          </cell>
          <cell r="K144">
            <v>2686.1538461538462</v>
          </cell>
          <cell r="L144">
            <v>11640</v>
          </cell>
          <cell r="M144">
            <v>1940</v>
          </cell>
        </row>
        <row r="145">
          <cell r="A145">
            <v>8436028611423</v>
          </cell>
          <cell r="B145" t="str">
            <v>PTAXXXXVIN001201500M</v>
          </cell>
          <cell r="C145">
            <v>50202203</v>
          </cell>
          <cell r="D145" t="str">
            <v>Vino</v>
          </cell>
          <cell r="E145">
            <v>2091</v>
          </cell>
          <cell r="F145" t="str">
            <v>Vino Tinto Pintia 20 de 1500 m</v>
          </cell>
          <cell r="G145">
            <v>1</v>
          </cell>
          <cell r="H145" t="str">
            <v>Botella</v>
          </cell>
          <cell r="I145">
            <v>3073.0769230769229</v>
          </cell>
          <cell r="J145">
            <v>0.3</v>
          </cell>
          <cell r="K145">
            <v>921.92307692307679</v>
          </cell>
          <cell r="L145">
            <v>3994.9999999999995</v>
          </cell>
          <cell r="M145">
            <v>3994.9999999999995</v>
          </cell>
        </row>
        <row r="146">
          <cell r="A146">
            <v>8436028611379</v>
          </cell>
          <cell r="B146" t="str">
            <v>PTAXXXXVIN001XX4500M</v>
          </cell>
          <cell r="C146">
            <v>50202203</v>
          </cell>
          <cell r="D146" t="str">
            <v>Vino</v>
          </cell>
          <cell r="E146">
            <v>2036</v>
          </cell>
          <cell r="F146" t="str">
            <v>Estuche Especial Coleccion Pintia 6 botellas</v>
          </cell>
          <cell r="G146">
            <v>1</v>
          </cell>
          <cell r="H146" t="str">
            <v>Estuche</v>
          </cell>
          <cell r="I146">
            <v>9230.7692307692305</v>
          </cell>
          <cell r="J146">
            <v>0.3</v>
          </cell>
          <cell r="K146">
            <v>2769.2307692307691</v>
          </cell>
          <cell r="L146">
            <v>12000</v>
          </cell>
          <cell r="M146">
            <v>12000</v>
          </cell>
        </row>
        <row r="147">
          <cell r="A147"/>
          <cell r="B147"/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</row>
        <row r="148">
          <cell r="A148"/>
          <cell r="B148"/>
          <cell r="C148"/>
          <cell r="D148"/>
          <cell r="E148"/>
          <cell r="F148" t="str">
            <v>BODEGA MARAÑONES D.O. VINOS DE MADRID</v>
          </cell>
          <cell r="G148"/>
          <cell r="H148"/>
          <cell r="I148"/>
          <cell r="J148"/>
          <cell r="K148">
            <v>0.26500000000000001</v>
          </cell>
          <cell r="L148"/>
          <cell r="M148"/>
        </row>
        <row r="149">
          <cell r="A149">
            <v>8437011790460</v>
          </cell>
          <cell r="B149" t="str">
            <v>30MXXVTXXXXXX200750M</v>
          </cell>
          <cell r="C149">
            <v>50202203</v>
          </cell>
          <cell r="D149" t="str">
            <v>Vino</v>
          </cell>
          <cell r="E149">
            <v>1969</v>
          </cell>
          <cell r="F149" t="str">
            <v>Vino Tinto 30.000 Maravedies de 750 ml</v>
          </cell>
          <cell r="G149">
            <v>12</v>
          </cell>
          <cell r="H149" t="str">
            <v>Botella</v>
          </cell>
          <cell r="I149">
            <v>3794.4659999999994</v>
          </cell>
          <cell r="J149">
            <v>0.26500000000000001</v>
          </cell>
          <cell r="K149">
            <v>1005.5334899999999</v>
          </cell>
          <cell r="L149">
            <v>4799.9994899999992</v>
          </cell>
          <cell r="M149">
            <v>399.99995749999994</v>
          </cell>
        </row>
        <row r="150">
          <cell r="A150"/>
          <cell r="B150"/>
          <cell r="C150"/>
          <cell r="D150"/>
          <cell r="E150"/>
          <cell r="F150"/>
          <cell r="G150"/>
          <cell r="H150"/>
          <cell r="I150"/>
          <cell r="J150"/>
          <cell r="K150">
            <v>0.3</v>
          </cell>
          <cell r="L150"/>
          <cell r="M150"/>
        </row>
        <row r="151">
          <cell r="A151">
            <v>8437011789549</v>
          </cell>
          <cell r="B151" t="str">
            <v>MNSXXXXVIN001210750M</v>
          </cell>
          <cell r="C151">
            <v>50202203</v>
          </cell>
          <cell r="D151" t="str">
            <v>Vino</v>
          </cell>
          <cell r="E151">
            <v>2029</v>
          </cell>
          <cell r="F151" t="str">
            <v>Vino Tinto Marañones 21 de 750 ml</v>
          </cell>
          <cell r="G151">
            <v>6</v>
          </cell>
          <cell r="H151" t="str">
            <v>Botella</v>
          </cell>
          <cell r="I151">
            <v>0</v>
          </cell>
          <cell r="J151">
            <v>0.3</v>
          </cell>
          <cell r="K151">
            <v>0</v>
          </cell>
          <cell r="L151">
            <v>0</v>
          </cell>
          <cell r="M151">
            <v>0</v>
          </cell>
        </row>
        <row r="152">
          <cell r="A152"/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</row>
        <row r="153">
          <cell r="A153"/>
          <cell r="B153"/>
          <cell r="C153"/>
          <cell r="D153"/>
          <cell r="E153"/>
          <cell r="F153" t="str">
            <v xml:space="preserve">                          VINOS ESPAÑA</v>
          </cell>
          <cell r="G153"/>
          <cell r="H153"/>
          <cell r="I153"/>
          <cell r="J153"/>
          <cell r="K153"/>
          <cell r="L153"/>
          <cell r="M153"/>
        </row>
        <row r="154">
          <cell r="A154"/>
          <cell r="B154"/>
          <cell r="C154"/>
          <cell r="D154"/>
          <cell r="E154"/>
          <cell r="F154" t="str">
            <v xml:space="preserve">BODEGA VIÑA MEIN - D.O. RIBEIRO </v>
          </cell>
          <cell r="G154"/>
          <cell r="H154"/>
          <cell r="I154"/>
          <cell r="J154"/>
          <cell r="K154">
            <v>0.26500000000000001</v>
          </cell>
          <cell r="L154"/>
          <cell r="M154"/>
        </row>
        <row r="155">
          <cell r="A155">
            <v>8437020298100</v>
          </cell>
          <cell r="B155" t="str">
            <v>OGMXXVBXXXXXX180750M</v>
          </cell>
          <cell r="C155">
            <v>50202203</v>
          </cell>
          <cell r="D155" t="str">
            <v>Vino</v>
          </cell>
          <cell r="E155">
            <v>1794</v>
          </cell>
          <cell r="F155" t="str">
            <v>Vino Blanco O Gran Mein de 750 ml</v>
          </cell>
          <cell r="G155">
            <v>6</v>
          </cell>
          <cell r="H155" t="str">
            <v>Botella</v>
          </cell>
          <cell r="I155">
            <v>4411.0680000000002</v>
          </cell>
          <cell r="J155">
            <v>0.26500000000000001</v>
          </cell>
          <cell r="K155">
            <v>1168.9330200000002</v>
          </cell>
          <cell r="L155">
            <v>5580.0010200000006</v>
          </cell>
          <cell r="M155">
            <v>930.00017000000014</v>
          </cell>
        </row>
        <row r="156">
          <cell r="A156">
            <v>8437020298711</v>
          </cell>
          <cell r="B156" t="str">
            <v>MEIXXXXVIN001221500M</v>
          </cell>
          <cell r="C156">
            <v>50202203</v>
          </cell>
          <cell r="D156" t="str">
            <v>Vino</v>
          </cell>
          <cell r="E156">
            <v>2055</v>
          </cell>
          <cell r="F156" t="str">
            <v>Vino Blanco Mein 22 de 1500 ml</v>
          </cell>
          <cell r="G156">
            <v>1</v>
          </cell>
          <cell r="H156" t="str">
            <v>Botella</v>
          </cell>
          <cell r="I156">
            <v>885.37549407114636</v>
          </cell>
          <cell r="J156">
            <v>0.26500000000000001</v>
          </cell>
          <cell r="K156">
            <v>234.62450592885381</v>
          </cell>
          <cell r="L156">
            <v>1120.0000000000002</v>
          </cell>
          <cell r="M156">
            <v>1120.0000000000002</v>
          </cell>
        </row>
        <row r="157">
          <cell r="A157">
            <v>8437021247213</v>
          </cell>
          <cell r="B157" t="str">
            <v>EMRXXXXVIN001210750M</v>
          </cell>
          <cell r="C157">
            <v>50202203</v>
          </cell>
          <cell r="D157" t="str">
            <v>Vino</v>
          </cell>
          <cell r="E157">
            <v>2111</v>
          </cell>
          <cell r="F157" t="str">
            <v>Vino Blanco Emilio Rojo 21 de 750 m</v>
          </cell>
          <cell r="G157">
            <v>1</v>
          </cell>
          <cell r="H157" t="str">
            <v>Botella</v>
          </cell>
          <cell r="I157">
            <v>2735.1778656126485</v>
          </cell>
          <cell r="J157">
            <v>0.26500000000000001</v>
          </cell>
          <cell r="K157">
            <v>724.82213438735187</v>
          </cell>
          <cell r="L157">
            <v>3460.0000000000005</v>
          </cell>
          <cell r="M157">
            <v>3460.0000000000005</v>
          </cell>
        </row>
        <row r="158">
          <cell r="A158"/>
          <cell r="B158"/>
          <cell r="C158"/>
          <cell r="D158"/>
          <cell r="E158"/>
          <cell r="G158"/>
          <cell r="H158"/>
          <cell r="I158"/>
          <cell r="J158"/>
          <cell r="K158"/>
          <cell r="L158"/>
          <cell r="M158"/>
        </row>
        <row r="159">
          <cell r="A159"/>
          <cell r="B159"/>
          <cell r="C159"/>
          <cell r="D159"/>
          <cell r="E159"/>
          <cell r="F159" t="str">
            <v>A estos precios Incrementar el 16% I.V.A.</v>
          </cell>
          <cell r="G159"/>
          <cell r="H159"/>
          <cell r="I159"/>
          <cell r="J159"/>
          <cell r="K159"/>
          <cell r="M159" t="str">
            <v>Página 8</v>
          </cell>
        </row>
        <row r="160">
          <cell r="A160"/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</row>
        <row r="161">
          <cell r="A161" t="str">
            <v xml:space="preserve">CODIGO DE BARRAS </v>
          </cell>
          <cell r="B161" t="str">
            <v xml:space="preserve">CLAVE  PZA ACCPAC </v>
          </cell>
          <cell r="C161" t="str">
            <v>CLAVE PROD SERV</v>
          </cell>
          <cell r="D161" t="str">
            <v>DESCRIPCION</v>
          </cell>
          <cell r="E161" t="str">
            <v>CDG GENERICO</v>
          </cell>
          <cell r="F161" t="str">
            <v>DESCRIPCION DEL PRODUCTO</v>
          </cell>
          <cell r="G161" t="str">
            <v>PIEZAS POR CAJA</v>
          </cell>
          <cell r="H161" t="str">
            <v>EMPAQUE</v>
          </cell>
          <cell r="I161" t="str">
            <v>PRECIO POR CAJA</v>
          </cell>
          <cell r="J161" t="str">
            <v>IEPS</v>
          </cell>
          <cell r="K161" t="str">
            <v>IEPS POR CAJA</v>
          </cell>
          <cell r="L161" t="str">
            <v>PRECIO CAJA MAS IEPS</v>
          </cell>
          <cell r="M161" t="str">
            <v>PRECIO POR UNIDAD</v>
          </cell>
        </row>
        <row r="162">
          <cell r="A162"/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</row>
        <row r="163">
          <cell r="A163"/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</row>
        <row r="164">
          <cell r="A164"/>
          <cell r="B164"/>
          <cell r="C164"/>
          <cell r="D164"/>
          <cell r="E164"/>
          <cell r="F164" t="str">
            <v>BODEGA Y VINOS MILSETENTAYSEIS - D.O. RIBERA DEL DUERO</v>
          </cell>
          <cell r="G164"/>
          <cell r="H164"/>
          <cell r="I164"/>
          <cell r="J164"/>
          <cell r="K164">
            <v>0.3</v>
          </cell>
          <cell r="L164"/>
          <cell r="M164"/>
        </row>
        <row r="165">
          <cell r="A165">
            <v>8437020068345</v>
          </cell>
          <cell r="B165" t="str">
            <v>M76XXVTXXXXXX200750M</v>
          </cell>
          <cell r="C165">
            <v>50202203</v>
          </cell>
          <cell r="D165" t="str">
            <v>Vino</v>
          </cell>
          <cell r="E165">
            <v>1964</v>
          </cell>
          <cell r="F165" t="str">
            <v>Vino Tinto Milsetenta y Seis  de 750 m</v>
          </cell>
          <cell r="G165">
            <v>6</v>
          </cell>
          <cell r="H165" t="str">
            <v>Botella</v>
          </cell>
          <cell r="I165">
            <v>0</v>
          </cell>
          <cell r="J165">
            <v>0.26500000000000001</v>
          </cell>
          <cell r="K165">
            <v>0</v>
          </cell>
          <cell r="L165">
            <v>0</v>
          </cell>
          <cell r="M165">
            <v>0</v>
          </cell>
        </row>
        <row r="166">
          <cell r="A166"/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</row>
        <row r="167">
          <cell r="B167"/>
          <cell r="C167"/>
          <cell r="D167"/>
          <cell r="F167" t="str">
            <v>PAGO DE  CARRAOVEJAS - D.O. RIBERA DEL DUERO</v>
          </cell>
          <cell r="G167"/>
          <cell r="H167"/>
          <cell r="I167" t="str">
            <v xml:space="preserve">                                              </v>
          </cell>
          <cell r="J167"/>
          <cell r="K167">
            <v>0.3</v>
          </cell>
          <cell r="L167"/>
          <cell r="M167"/>
        </row>
        <row r="168">
          <cell r="A168">
            <v>8426411040008</v>
          </cell>
          <cell r="B168" t="str">
            <v>CARXXXXVIN001220750M</v>
          </cell>
          <cell r="C168">
            <v>50202203</v>
          </cell>
          <cell r="D168" t="str">
            <v>Vino</v>
          </cell>
          <cell r="E168">
            <v>2050</v>
          </cell>
          <cell r="F168" t="str">
            <v>Vino Tinto Pago de Carraovejas 22 de 750 ml</v>
          </cell>
          <cell r="G168">
            <v>6</v>
          </cell>
          <cell r="H168" t="str">
            <v>Botella</v>
          </cell>
          <cell r="I168">
            <v>5076.9230769230771</v>
          </cell>
          <cell r="J168">
            <v>0.3</v>
          </cell>
          <cell r="K168">
            <v>1523.0769230769231</v>
          </cell>
          <cell r="L168">
            <v>6600</v>
          </cell>
          <cell r="M168">
            <v>1100</v>
          </cell>
        </row>
        <row r="169">
          <cell r="A169">
            <v>8426411040077</v>
          </cell>
          <cell r="B169" t="str">
            <v>CARXXXXVIN001221500M</v>
          </cell>
          <cell r="C169">
            <v>50202203</v>
          </cell>
          <cell r="D169" t="str">
            <v>Vino</v>
          </cell>
          <cell r="E169">
            <v>2105</v>
          </cell>
          <cell r="F169" t="str">
            <v>Vino Tinto Pago de Carraovejas 22 de 1500 m</v>
          </cell>
          <cell r="G169">
            <v>3</v>
          </cell>
          <cell r="H169" t="str">
            <v>Botella</v>
          </cell>
          <cell r="I169">
            <v>6057.6923076923076</v>
          </cell>
          <cell r="J169">
            <v>0.3</v>
          </cell>
          <cell r="K169">
            <v>1817.3076923076922</v>
          </cell>
          <cell r="L169">
            <v>7875</v>
          </cell>
          <cell r="M169">
            <v>2625</v>
          </cell>
        </row>
        <row r="170">
          <cell r="A170">
            <v>8426411040138</v>
          </cell>
          <cell r="B170" t="str">
            <v>CARXXXXVIN001223000M</v>
          </cell>
          <cell r="C170">
            <v>50202203</v>
          </cell>
          <cell r="D170" t="str">
            <v>Vino</v>
          </cell>
          <cell r="E170">
            <v>2106</v>
          </cell>
          <cell r="F170" t="str">
            <v>Vino Tinto Pago de Carraovejas 22 de 3000 m</v>
          </cell>
          <cell r="G170">
            <v>1</v>
          </cell>
          <cell r="H170" t="str">
            <v>Botella</v>
          </cell>
          <cell r="I170">
            <v>6530.7692307692305</v>
          </cell>
          <cell r="J170">
            <v>0.3</v>
          </cell>
          <cell r="K170">
            <v>1959.2307692307691</v>
          </cell>
          <cell r="L170">
            <v>8490</v>
          </cell>
          <cell r="M170">
            <v>8490</v>
          </cell>
        </row>
        <row r="171">
          <cell r="A171">
            <v>8426411040152</v>
          </cell>
          <cell r="B171" t="str">
            <v>CARXXXXVIN001225000M</v>
          </cell>
          <cell r="C171">
            <v>50202203</v>
          </cell>
          <cell r="D171" t="str">
            <v>Vino</v>
          </cell>
          <cell r="E171">
            <v>2107</v>
          </cell>
          <cell r="F171" t="str">
            <v>Vino Tinto Pago de Carraovejas 22 de 5000 m</v>
          </cell>
          <cell r="G171">
            <v>1</v>
          </cell>
          <cell r="H171" t="str">
            <v>Botella</v>
          </cell>
          <cell r="I171">
            <v>17434.615384615383</v>
          </cell>
          <cell r="J171">
            <v>0.3</v>
          </cell>
          <cell r="K171">
            <v>5230.3846153846143</v>
          </cell>
          <cell r="L171">
            <v>22664.999999999996</v>
          </cell>
          <cell r="M171">
            <v>22664.999999999996</v>
          </cell>
        </row>
        <row r="172">
          <cell r="A172">
            <v>8426411004192</v>
          </cell>
          <cell r="B172" t="str">
            <v>CULXXXXVIN001190750M</v>
          </cell>
          <cell r="C172">
            <v>50202203</v>
          </cell>
          <cell r="D172" t="str">
            <v>Vino</v>
          </cell>
          <cell r="E172">
            <v>1927</v>
          </cell>
          <cell r="F172" t="str">
            <v>Vino Tinto Cuesta de las Liebres 19 de 750 ml</v>
          </cell>
          <cell r="G172">
            <v>3</v>
          </cell>
          <cell r="H172" t="str">
            <v>Botella</v>
          </cell>
          <cell r="I172">
            <v>12392.31</v>
          </cell>
          <cell r="J172">
            <v>0.3</v>
          </cell>
          <cell r="K172">
            <v>3717.6929999999998</v>
          </cell>
          <cell r="L172">
            <v>16110.002999999999</v>
          </cell>
          <cell r="M172">
            <v>5370.0009999999993</v>
          </cell>
        </row>
        <row r="173">
          <cell r="A173">
            <v>8426411014191</v>
          </cell>
          <cell r="B173" t="str">
            <v>CULXXVTXXXXXX191500M</v>
          </cell>
          <cell r="C173">
            <v>50202203</v>
          </cell>
          <cell r="D173" t="str">
            <v>Vino</v>
          </cell>
          <cell r="E173">
            <v>2177</v>
          </cell>
          <cell r="F173" t="str">
            <v>Vino Tinto Cuesta de las Liebres 19 de 1500 m</v>
          </cell>
          <cell r="G173">
            <v>1</v>
          </cell>
          <cell r="H173" t="str">
            <v>Botella</v>
          </cell>
          <cell r="I173">
            <v>9684.6153846153848</v>
          </cell>
          <cell r="J173">
            <v>0.3</v>
          </cell>
          <cell r="K173">
            <v>2905.3846153846152</v>
          </cell>
          <cell r="L173">
            <v>12590</v>
          </cell>
          <cell r="M173">
            <v>12590</v>
          </cell>
        </row>
        <row r="174">
          <cell r="A174">
            <v>8426411005199</v>
          </cell>
          <cell r="B174" t="str">
            <v>ANEXXXXVIN001190750M</v>
          </cell>
          <cell r="C174">
            <v>50202203</v>
          </cell>
          <cell r="D174" t="str">
            <v>Vino</v>
          </cell>
          <cell r="E174">
            <v>1926</v>
          </cell>
          <cell r="F174" t="str">
            <v>Vino Tinto El Anejon 19 de 0750m</v>
          </cell>
          <cell r="G174">
            <v>3</v>
          </cell>
          <cell r="H174" t="str">
            <v>Botella</v>
          </cell>
          <cell r="I174">
            <v>6530.77</v>
          </cell>
          <cell r="J174">
            <v>0.3</v>
          </cell>
          <cell r="K174">
            <v>1959.231</v>
          </cell>
          <cell r="L174">
            <v>8490.0010000000002</v>
          </cell>
          <cell r="M174">
            <v>2830.0003333333334</v>
          </cell>
        </row>
        <row r="175">
          <cell r="A175"/>
          <cell r="E175"/>
          <cell r="L175"/>
          <cell r="M175"/>
        </row>
        <row r="176">
          <cell r="B176"/>
          <cell r="C176"/>
          <cell r="D176"/>
          <cell r="F176" t="str">
            <v>AUIRRI - D.O. RIOJA ALAVESA</v>
          </cell>
          <cell r="G176"/>
          <cell r="H176"/>
          <cell r="I176" t="str">
            <v xml:space="preserve">                                              </v>
          </cell>
          <cell r="J176"/>
          <cell r="K176">
            <v>0.26500000000000001</v>
          </cell>
          <cell r="L176"/>
          <cell r="M176"/>
        </row>
        <row r="177">
          <cell r="A177">
            <v>8437026796006</v>
          </cell>
          <cell r="B177" t="str">
            <v>AIUXXXXVIN001210750M</v>
          </cell>
          <cell r="C177">
            <v>50202203</v>
          </cell>
          <cell r="D177" t="str">
            <v>Vino</v>
          </cell>
          <cell r="E177">
            <v>2018</v>
          </cell>
          <cell r="F177" t="str">
            <v>Vino Tinto Aiurri Landua 21 de 750 ml</v>
          </cell>
          <cell r="G177">
            <v>6</v>
          </cell>
          <cell r="H177" t="str">
            <v>Botella</v>
          </cell>
          <cell r="I177">
            <v>3130.43</v>
          </cell>
          <cell r="J177">
            <v>0.26500000000000001</v>
          </cell>
          <cell r="K177">
            <v>829.56394999999998</v>
          </cell>
          <cell r="L177">
            <v>3959.99395</v>
          </cell>
          <cell r="M177">
            <v>659.99899166666671</v>
          </cell>
        </row>
        <row r="178">
          <cell r="A178">
            <v>8437026796013</v>
          </cell>
          <cell r="B178" t="str">
            <v>AIUXXXXVIN002210750M</v>
          </cell>
          <cell r="C178">
            <v>50202203</v>
          </cell>
          <cell r="D178" t="str">
            <v>Vino</v>
          </cell>
          <cell r="E178">
            <v>2019</v>
          </cell>
          <cell r="F178" t="str">
            <v>Vino Tinto Aiurri 21 de 750 ml</v>
          </cell>
          <cell r="G178">
            <v>6</v>
          </cell>
          <cell r="H178" t="str">
            <v>Botella</v>
          </cell>
          <cell r="I178">
            <v>5857.71</v>
          </cell>
          <cell r="J178">
            <v>0.26500000000000001</v>
          </cell>
          <cell r="K178">
            <v>1552.2931500000002</v>
          </cell>
          <cell r="L178">
            <v>7410.0031500000005</v>
          </cell>
          <cell r="M178">
            <v>1235.0005250000002</v>
          </cell>
        </row>
        <row r="179">
          <cell r="A179">
            <v>8437026796020</v>
          </cell>
          <cell r="B179" t="str">
            <v>AIUXXXXVIN003210750M</v>
          </cell>
          <cell r="C179">
            <v>50202203</v>
          </cell>
          <cell r="D179" t="str">
            <v>Vino</v>
          </cell>
          <cell r="E179">
            <v>2020</v>
          </cell>
          <cell r="F179" t="str">
            <v>Vino Tinto Aiurri Salas 21 de 750 ml</v>
          </cell>
          <cell r="G179">
            <v>1</v>
          </cell>
          <cell r="H179" t="str">
            <v>Botella</v>
          </cell>
          <cell r="I179">
            <v>2055.34</v>
          </cell>
          <cell r="J179">
            <v>0.26500000000000001</v>
          </cell>
          <cell r="K179">
            <v>544.66510000000005</v>
          </cell>
          <cell r="L179">
            <v>2600.0051000000003</v>
          </cell>
          <cell r="M179">
            <v>2600.0051000000003</v>
          </cell>
        </row>
        <row r="181">
          <cell r="A181"/>
          <cell r="B181"/>
          <cell r="C181"/>
          <cell r="D181"/>
          <cell r="E181"/>
          <cell r="F181" t="str">
            <v>VIDES Y VINOS OSSIAN - D.O. VINOS DE LA TIERRA DE CASTILLA  Y LEÓN</v>
          </cell>
          <cell r="G181"/>
          <cell r="H181"/>
          <cell r="I181"/>
          <cell r="J181"/>
          <cell r="K181">
            <v>0.26500000000000001</v>
          </cell>
          <cell r="L181"/>
          <cell r="M181"/>
        </row>
        <row r="182">
          <cell r="A182">
            <v>8437009912218</v>
          </cell>
          <cell r="B182" t="str">
            <v>CAPXXXXVIN001210750M</v>
          </cell>
          <cell r="C182">
            <v>50202203</v>
          </cell>
          <cell r="D182" t="str">
            <v>Vino</v>
          </cell>
          <cell r="E182">
            <v>2026</v>
          </cell>
          <cell r="F182" t="str">
            <v>Vino Blanco Capitel 21 de 750 ml</v>
          </cell>
          <cell r="G182">
            <v>1</v>
          </cell>
          <cell r="H182" t="str">
            <v>Botella</v>
          </cell>
          <cell r="I182">
            <v>2964.43</v>
          </cell>
          <cell r="J182">
            <v>0.26500000000000001</v>
          </cell>
          <cell r="K182">
            <v>785.57394999999997</v>
          </cell>
          <cell r="L182">
            <v>3750.0039499999998</v>
          </cell>
          <cell r="M182">
            <v>3750.0039499999998</v>
          </cell>
        </row>
        <row r="183">
          <cell r="A183">
            <v>8437009911204</v>
          </cell>
          <cell r="B183" t="str">
            <v>OSSXXVBXXXXXX200750M</v>
          </cell>
          <cell r="C183">
            <v>50202203</v>
          </cell>
          <cell r="D183" t="str">
            <v>Vino</v>
          </cell>
          <cell r="E183">
            <v>2040</v>
          </cell>
          <cell r="F183" t="str">
            <v>Vino Blanco Ossian de 750 m</v>
          </cell>
          <cell r="G183">
            <v>6</v>
          </cell>
          <cell r="H183" t="str">
            <v>Botella</v>
          </cell>
          <cell r="I183">
            <v>4837.9439999999995</v>
          </cell>
          <cell r="J183">
            <v>0.26500000000000001</v>
          </cell>
          <cell r="K183">
            <v>1282.0551599999999</v>
          </cell>
          <cell r="L183">
            <v>6119.9991599999994</v>
          </cell>
          <cell r="M183">
            <v>1019.9998599999999</v>
          </cell>
        </row>
        <row r="184">
          <cell r="A184">
            <v>8437009811214</v>
          </cell>
          <cell r="B184" t="str">
            <v>OSSXXXXVIN001211500M</v>
          </cell>
          <cell r="C184">
            <v>50202203</v>
          </cell>
          <cell r="D184" t="str">
            <v>Vino</v>
          </cell>
          <cell r="E184">
            <v>2072</v>
          </cell>
          <cell r="F184" t="str">
            <v>Vino Blanco Ossian de 1500 ml</v>
          </cell>
          <cell r="G184">
            <v>1</v>
          </cell>
          <cell r="H184" t="str">
            <v>Botella</v>
          </cell>
          <cell r="I184">
            <v>1857.707509881423</v>
          </cell>
          <cell r="J184">
            <v>0.26500000000000001</v>
          </cell>
          <cell r="K184">
            <v>492.29249011857712</v>
          </cell>
          <cell r="L184">
            <v>2350</v>
          </cell>
          <cell r="M184">
            <v>2350</v>
          </cell>
        </row>
        <row r="185">
          <cell r="A185">
            <v>8437009910207</v>
          </cell>
          <cell r="B185" t="str">
            <v>QLUXXVBXXXXXX200750M</v>
          </cell>
          <cell r="C185">
            <v>50202203</v>
          </cell>
          <cell r="D185" t="str">
            <v>Vino</v>
          </cell>
          <cell r="E185">
            <v>1989</v>
          </cell>
          <cell r="F185" t="str">
            <v>Vino Blanco Quintaluna 20 de 750 ml</v>
          </cell>
          <cell r="G185">
            <v>6</v>
          </cell>
          <cell r="H185" t="str">
            <v>Botella</v>
          </cell>
          <cell r="I185">
            <v>2371.54</v>
          </cell>
          <cell r="J185">
            <v>0.26500000000000001</v>
          </cell>
          <cell r="K185">
            <v>628.45810000000006</v>
          </cell>
          <cell r="L185">
            <v>2999.9980999999998</v>
          </cell>
          <cell r="M185">
            <v>499.99968333333328</v>
          </cell>
        </row>
        <row r="186">
          <cell r="A186">
            <v>8437009810217</v>
          </cell>
          <cell r="B186" t="str">
            <v>QLUXXXXVIN001211500M</v>
          </cell>
          <cell r="C186">
            <v>50202203</v>
          </cell>
          <cell r="D186" t="str">
            <v>Vino</v>
          </cell>
          <cell r="E186">
            <v>2054</v>
          </cell>
          <cell r="F186" t="str">
            <v>Vino Blanco Quintaluna 21 de 1500 ml</v>
          </cell>
          <cell r="G186">
            <v>3</v>
          </cell>
          <cell r="H186" t="str">
            <v>Botella</v>
          </cell>
          <cell r="I186">
            <v>2561.2648221343875</v>
          </cell>
          <cell r="J186">
            <v>0.26500000000000001</v>
          </cell>
          <cell r="K186">
            <v>678.73517786561274</v>
          </cell>
          <cell r="L186">
            <v>3240</v>
          </cell>
          <cell r="M186">
            <v>1080</v>
          </cell>
        </row>
        <row r="187">
          <cell r="A187"/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</row>
        <row r="188">
          <cell r="F188" t="str">
            <v>TRICÓ - D.O. RÍAS BAIXAS</v>
          </cell>
        </row>
        <row r="189">
          <cell r="A189">
            <v>8437012402980</v>
          </cell>
          <cell r="B189" t="str">
            <v>TRIXXXXVIN001210750M</v>
          </cell>
          <cell r="C189">
            <v>50202203</v>
          </cell>
          <cell r="D189" t="str">
            <v>Vino</v>
          </cell>
          <cell r="E189">
            <v>2030</v>
          </cell>
          <cell r="F189" t="str">
            <v>Vino Blanco Trico 21 de 750 ml</v>
          </cell>
          <cell r="G189">
            <v>6</v>
          </cell>
          <cell r="H189" t="str">
            <v>Botella</v>
          </cell>
          <cell r="I189">
            <v>3533.5968379446645</v>
          </cell>
          <cell r="J189">
            <v>0.26500000000000001</v>
          </cell>
          <cell r="K189">
            <v>936.40316205533611</v>
          </cell>
          <cell r="L189">
            <v>4470.0000000000009</v>
          </cell>
          <cell r="M189">
            <v>745.00000000000011</v>
          </cell>
        </row>
        <row r="191">
          <cell r="A191"/>
          <cell r="B191"/>
          <cell r="C191"/>
          <cell r="D191"/>
          <cell r="E191"/>
          <cell r="F191" t="str">
            <v>DOMINIO DE PINGUS - D.O. RIBERA DEL DUERO</v>
          </cell>
          <cell r="G191"/>
          <cell r="H191"/>
          <cell r="I191"/>
          <cell r="J191"/>
          <cell r="K191">
            <v>0.3</v>
          </cell>
          <cell r="L191"/>
          <cell r="M191"/>
        </row>
        <row r="192">
          <cell r="A192">
            <v>8437019818432</v>
          </cell>
          <cell r="B192" t="str">
            <v>PINXXXXVIN001210750M</v>
          </cell>
          <cell r="C192">
            <v>50202203</v>
          </cell>
          <cell r="D192" t="str">
            <v>Vino</v>
          </cell>
          <cell r="E192">
            <v>1971</v>
          </cell>
          <cell r="F192" t="str">
            <v>Vino Tinto Pingus 21 de 0750 m</v>
          </cell>
          <cell r="G192">
            <v>6</v>
          </cell>
          <cell r="H192" t="str">
            <v>Botella</v>
          </cell>
          <cell r="I192">
            <v>125307.69</v>
          </cell>
          <cell r="J192">
            <v>0.3</v>
          </cell>
          <cell r="K192">
            <v>37592.307000000001</v>
          </cell>
          <cell r="L192">
            <v>162899.997</v>
          </cell>
          <cell r="M192">
            <v>27149.999500000002</v>
          </cell>
        </row>
        <row r="193">
          <cell r="A193"/>
          <cell r="B193"/>
          <cell r="C193"/>
          <cell r="D193"/>
          <cell r="E193"/>
          <cell r="F193"/>
          <cell r="G193"/>
          <cell r="H193"/>
          <cell r="I193"/>
          <cell r="J193"/>
          <cell r="K193">
            <v>0.3</v>
          </cell>
          <cell r="L193"/>
          <cell r="M193"/>
        </row>
        <row r="194">
          <cell r="A194">
            <v>8437019818340</v>
          </cell>
          <cell r="B194" t="str">
            <v>FPGXXVTXXXXXX200750</v>
          </cell>
          <cell r="C194">
            <v>50202203</v>
          </cell>
          <cell r="D194" t="str">
            <v>Vino</v>
          </cell>
          <cell r="E194">
            <v>1912</v>
          </cell>
          <cell r="F194" t="str">
            <v>Vino Tinto Flor de Pingus 20 de 0750 m</v>
          </cell>
          <cell r="G194">
            <v>6</v>
          </cell>
          <cell r="H194" t="str">
            <v>Botella</v>
          </cell>
          <cell r="I194">
            <v>15177.8676</v>
          </cell>
          <cell r="J194">
            <v>0.26500000000000001</v>
          </cell>
          <cell r="K194">
            <v>4022.1349140000002</v>
          </cell>
          <cell r="L194">
            <v>19200.002514000003</v>
          </cell>
          <cell r="M194">
            <v>3200.0004190000004</v>
          </cell>
        </row>
        <row r="195">
          <cell r="A195">
            <v>8437019818487</v>
          </cell>
          <cell r="B195" t="str">
            <v>FPGXXXXVIN001210750M</v>
          </cell>
          <cell r="C195">
            <v>50202203</v>
          </cell>
          <cell r="D195" t="str">
            <v>Vino</v>
          </cell>
          <cell r="E195">
            <v>2041</v>
          </cell>
          <cell r="F195" t="str">
            <v>Vino Tinto Flor de Pingus 21 de 0750 m</v>
          </cell>
          <cell r="G195">
            <v>6</v>
          </cell>
          <cell r="H195" t="str">
            <v>Botella</v>
          </cell>
          <cell r="I195">
            <v>14769.23076923077</v>
          </cell>
          <cell r="J195">
            <v>0.3</v>
          </cell>
          <cell r="K195">
            <v>4430.7692307692305</v>
          </cell>
          <cell r="L195">
            <v>19200</v>
          </cell>
          <cell r="M195">
            <v>3200</v>
          </cell>
        </row>
        <row r="196">
          <cell r="A196"/>
          <cell r="B196"/>
          <cell r="F196"/>
          <cell r="K196">
            <v>0.26500000000000001</v>
          </cell>
          <cell r="L196"/>
        </row>
        <row r="197">
          <cell r="A197">
            <v>8437019818661</v>
          </cell>
          <cell r="B197" t="str">
            <v>PSIXXXXVIN001220750M</v>
          </cell>
          <cell r="C197">
            <v>50202203</v>
          </cell>
          <cell r="D197" t="str">
            <v>Vino</v>
          </cell>
          <cell r="E197">
            <v>2079</v>
          </cell>
          <cell r="F197" t="str">
            <v>Vino Tinto Psi 22 de 750 m</v>
          </cell>
          <cell r="G197">
            <v>6</v>
          </cell>
          <cell r="H197" t="str">
            <v>Botella</v>
          </cell>
          <cell r="I197">
            <v>4980.237154150198</v>
          </cell>
          <cell r="J197">
            <v>0.26500000000000001</v>
          </cell>
          <cell r="K197">
            <v>1319.7628458498025</v>
          </cell>
          <cell r="L197">
            <v>6300</v>
          </cell>
          <cell r="M197">
            <v>1050</v>
          </cell>
        </row>
        <row r="198">
          <cell r="A198"/>
          <cell r="F198"/>
          <cell r="L198"/>
        </row>
        <row r="199">
          <cell r="A199"/>
          <cell r="F199" t="str">
            <v>BODEGAS LA HORRA - D.O. RIBERA DEL DUERO</v>
          </cell>
          <cell r="K199">
            <v>0.26500000000000001</v>
          </cell>
          <cell r="L199"/>
        </row>
        <row r="200">
          <cell r="A200">
            <v>8436538813966</v>
          </cell>
          <cell r="B200" t="str">
            <v>CRIXXXXVIN001190750M</v>
          </cell>
          <cell r="C200">
            <v>50202203</v>
          </cell>
          <cell r="D200" t="str">
            <v>Vino</v>
          </cell>
          <cell r="E200">
            <v>1925</v>
          </cell>
          <cell r="F200" t="str">
            <v>Vino Tinto Corimbo 19 de 750 ml</v>
          </cell>
          <cell r="G200">
            <v>6</v>
          </cell>
          <cell r="H200" t="str">
            <v>Botella</v>
          </cell>
          <cell r="I200">
            <v>2713.04</v>
          </cell>
          <cell r="J200">
            <v>0.26500000000000001</v>
          </cell>
          <cell r="K200">
            <v>718.96</v>
          </cell>
          <cell r="L200">
            <v>3432</v>
          </cell>
          <cell r="M200">
            <v>572</v>
          </cell>
        </row>
        <row r="201">
          <cell r="A201"/>
          <cell r="K201">
            <v>0.3</v>
          </cell>
          <cell r="L201"/>
        </row>
        <row r="202">
          <cell r="A202">
            <v>8436538813300</v>
          </cell>
          <cell r="B202" t="str">
            <v>CRIOIVTXXXXXX160750M</v>
          </cell>
          <cell r="C202">
            <v>50202203</v>
          </cell>
          <cell r="D202" t="str">
            <v>Vino</v>
          </cell>
          <cell r="E202">
            <v>2023</v>
          </cell>
          <cell r="F202" t="str">
            <v>Vino Tinto Corimbo I 16 de 750 ml</v>
          </cell>
          <cell r="G202">
            <v>6</v>
          </cell>
          <cell r="H202" t="str">
            <v>Botella</v>
          </cell>
          <cell r="I202">
            <v>6923.076</v>
          </cell>
          <cell r="J202">
            <v>0.3</v>
          </cell>
          <cell r="K202">
            <v>2076.9227999999998</v>
          </cell>
          <cell r="L202">
            <v>8999.9987999999994</v>
          </cell>
          <cell r="M202">
            <v>1499.9997999999998</v>
          </cell>
        </row>
        <row r="203">
          <cell r="A203"/>
          <cell r="L203"/>
          <cell r="M203"/>
        </row>
        <row r="204">
          <cell r="A204"/>
          <cell r="F204" t="str">
            <v>BODEGAS RODA - D.O. RIOJA</v>
          </cell>
          <cell r="K204">
            <v>0.26500000000000001</v>
          </cell>
          <cell r="L204"/>
        </row>
        <row r="205">
          <cell r="A205">
            <v>8436538813829</v>
          </cell>
          <cell r="B205" t="str">
            <v>SELXXVTXXXXXX190750M</v>
          </cell>
          <cell r="C205">
            <v>50202203</v>
          </cell>
          <cell r="D205" t="str">
            <v>Vino</v>
          </cell>
          <cell r="E205">
            <v>1751</v>
          </cell>
          <cell r="F205" t="str">
            <v>Vino Tinto Bodegas Roda Sela 19 de 750m</v>
          </cell>
          <cell r="G205">
            <v>6</v>
          </cell>
          <cell r="H205" t="str">
            <v>Botella</v>
          </cell>
          <cell r="I205">
            <v>2703.558</v>
          </cell>
          <cell r="J205">
            <v>0.26500000000000001</v>
          </cell>
          <cell r="K205">
            <v>716.44287000000008</v>
          </cell>
          <cell r="L205">
            <v>3420.0008699999998</v>
          </cell>
          <cell r="M205">
            <v>570.00014499999997</v>
          </cell>
        </row>
        <row r="206">
          <cell r="A206">
            <v>8436538814949</v>
          </cell>
          <cell r="B206" t="str">
            <v>SELXXXXVIN001220750M</v>
          </cell>
          <cell r="C206">
            <v>50202203</v>
          </cell>
          <cell r="D206" t="str">
            <v>Vino</v>
          </cell>
          <cell r="E206">
            <v>1982</v>
          </cell>
          <cell r="F206" t="str">
            <v>Vino Tinto Bodegas Roda Sela 22 de 750m</v>
          </cell>
          <cell r="G206">
            <v>6</v>
          </cell>
          <cell r="H206" t="str">
            <v>Botella</v>
          </cell>
          <cell r="I206">
            <v>2338.34</v>
          </cell>
          <cell r="J206">
            <v>0.26500000000000001</v>
          </cell>
          <cell r="K206">
            <v>619.66010000000006</v>
          </cell>
          <cell r="L206">
            <v>2958.0001000000002</v>
          </cell>
          <cell r="M206">
            <v>493.00001666666668</v>
          </cell>
        </row>
        <row r="207">
          <cell r="A207"/>
          <cell r="K207">
            <v>0.3</v>
          </cell>
          <cell r="L207"/>
        </row>
        <row r="208">
          <cell r="A208">
            <v>8436538814758</v>
          </cell>
          <cell r="B208" t="str">
            <v>RODXXXXVIN002200750M</v>
          </cell>
          <cell r="C208">
            <v>50202203</v>
          </cell>
          <cell r="D208" t="str">
            <v>Vino</v>
          </cell>
          <cell r="E208">
            <v>2022</v>
          </cell>
          <cell r="F208" t="str">
            <v>Vino Tinto Roda Reserva 20 de 750 ml</v>
          </cell>
          <cell r="G208">
            <v>6</v>
          </cell>
          <cell r="H208" t="str">
            <v>Botella</v>
          </cell>
          <cell r="I208">
            <v>4476.92</v>
          </cell>
          <cell r="J208">
            <v>0.3</v>
          </cell>
          <cell r="K208">
            <v>1343.076</v>
          </cell>
          <cell r="L208">
            <v>5819.9960000000001</v>
          </cell>
          <cell r="M208">
            <v>969.99933333333331</v>
          </cell>
        </row>
        <row r="209">
          <cell r="A209">
            <v>8436538814765</v>
          </cell>
          <cell r="B209" t="str">
            <v>RODXXXXVIN003201500M</v>
          </cell>
          <cell r="C209">
            <v>50202203</v>
          </cell>
          <cell r="D209" t="str">
            <v>Vino</v>
          </cell>
          <cell r="E209">
            <v>2039</v>
          </cell>
          <cell r="F209" t="str">
            <v>Vino Tinto Roda Reserva 20 de 1500 ml</v>
          </cell>
          <cell r="G209">
            <v>3</v>
          </cell>
          <cell r="H209" t="str">
            <v>Botella</v>
          </cell>
          <cell r="I209">
            <v>5353.8461538461534</v>
          </cell>
          <cell r="J209">
            <v>0.3</v>
          </cell>
          <cell r="K209">
            <v>1606.153846153846</v>
          </cell>
          <cell r="L209">
            <v>6959.9999999999991</v>
          </cell>
          <cell r="M209">
            <v>2319.9999999999995</v>
          </cell>
        </row>
        <row r="210">
          <cell r="A210"/>
          <cell r="K210">
            <v>0.26500000000000001</v>
          </cell>
          <cell r="L210"/>
          <cell r="M210"/>
        </row>
        <row r="211">
          <cell r="A211">
            <v>8436538815007</v>
          </cell>
          <cell r="B211" t="str">
            <v>RODXXXXVIN001210750M</v>
          </cell>
          <cell r="C211">
            <v>50202203</v>
          </cell>
          <cell r="D211" t="str">
            <v>Vino</v>
          </cell>
          <cell r="E211">
            <v>2046</v>
          </cell>
          <cell r="F211" t="str">
            <v>Vino Blanco Roda I 21 de 750 ml</v>
          </cell>
          <cell r="G211">
            <v>3</v>
          </cell>
          <cell r="H211" t="str">
            <v>Botella</v>
          </cell>
          <cell r="I211">
            <v>4505.928853754941</v>
          </cell>
          <cell r="J211">
            <v>0.26500000000000001</v>
          </cell>
          <cell r="K211">
            <v>1194.0711462450595</v>
          </cell>
          <cell r="L211">
            <v>5700</v>
          </cell>
          <cell r="M211">
            <v>1900</v>
          </cell>
        </row>
        <row r="212">
          <cell r="A212">
            <v>8436538814161</v>
          </cell>
          <cell r="B212" t="str">
            <v>RODOIVTRVAXXX180750M</v>
          </cell>
          <cell r="C212">
            <v>50202203</v>
          </cell>
          <cell r="D212" t="str">
            <v>Vino</v>
          </cell>
          <cell r="E212">
            <v>1911</v>
          </cell>
          <cell r="F212" t="str">
            <v>Vino Tinto Roda I Reserva 18 de 0750 m</v>
          </cell>
          <cell r="G212">
            <v>6</v>
          </cell>
          <cell r="H212" t="str">
            <v>Botella</v>
          </cell>
          <cell r="I212">
            <v>8110.68</v>
          </cell>
          <cell r="J212">
            <v>0.26500000000000001</v>
          </cell>
          <cell r="K212">
            <v>2149.3302000000003</v>
          </cell>
          <cell r="L212">
            <v>10260.010200000001</v>
          </cell>
          <cell r="M212">
            <v>1710.0017</v>
          </cell>
        </row>
        <row r="213">
          <cell r="K213">
            <v>0.3</v>
          </cell>
        </row>
        <row r="214">
          <cell r="A214">
            <v>8436538814079</v>
          </cell>
          <cell r="B214" t="str">
            <v>CIRXXXXVIN001190750M</v>
          </cell>
          <cell r="C214">
            <v>50202203</v>
          </cell>
          <cell r="D214" t="str">
            <v>Vino</v>
          </cell>
          <cell r="E214">
            <v>1961</v>
          </cell>
          <cell r="F214" t="str">
            <v>Vino Tinto Cirsion 19 de 750 ml</v>
          </cell>
          <cell r="G214">
            <v>3</v>
          </cell>
          <cell r="H214" t="str">
            <v>Botella</v>
          </cell>
          <cell r="I214">
            <v>15265.38</v>
          </cell>
          <cell r="J214">
            <v>0.3</v>
          </cell>
          <cell r="K214">
            <v>4579.6139999999996</v>
          </cell>
          <cell r="L214">
            <v>19844.993999999999</v>
          </cell>
          <cell r="M214">
            <v>6614.9979999999996</v>
          </cell>
        </row>
        <row r="215">
          <cell r="A215"/>
          <cell r="F215" t="str">
            <v xml:space="preserve"> </v>
          </cell>
          <cell r="K215"/>
          <cell r="L215"/>
          <cell r="M215"/>
        </row>
        <row r="216">
          <cell r="A216"/>
          <cell r="F216" t="str">
            <v>BODEGAS RODA - D.O. RIOJA - FORMATOS ESPECIALES</v>
          </cell>
          <cell r="K216">
            <v>0.3</v>
          </cell>
          <cell r="L216"/>
        </row>
        <row r="217">
          <cell r="A217">
            <v>8436538814277</v>
          </cell>
          <cell r="B217" t="str">
            <v>RODXXXXVIN001193000M</v>
          </cell>
          <cell r="C217">
            <v>50202203</v>
          </cell>
          <cell r="D217" t="str">
            <v>Vino</v>
          </cell>
          <cell r="E217">
            <v>2012</v>
          </cell>
          <cell r="F217" t="str">
            <v>Vino Tinto Roda Reserva 19 de 3000 ml</v>
          </cell>
          <cell r="G217">
            <v>1</v>
          </cell>
          <cell r="H217" t="str">
            <v>Botella</v>
          </cell>
          <cell r="I217">
            <v>3269.23</v>
          </cell>
          <cell r="J217">
            <v>0.3</v>
          </cell>
          <cell r="K217">
            <v>980.76900000000001</v>
          </cell>
          <cell r="L217">
            <v>4249.9989999999998</v>
          </cell>
          <cell r="M217">
            <v>4249.9989999999998</v>
          </cell>
        </row>
        <row r="218">
          <cell r="A218">
            <v>8436538814284</v>
          </cell>
          <cell r="B218" t="str">
            <v>RODXXXXVIN001196000M</v>
          </cell>
          <cell r="C218">
            <v>50202203</v>
          </cell>
          <cell r="D218" t="str">
            <v>Vino</v>
          </cell>
          <cell r="E218">
            <v>2013</v>
          </cell>
          <cell r="F218" t="str">
            <v>Vino Tinto Roda Reserva 19 de 6000 ml</v>
          </cell>
          <cell r="G218">
            <v>1</v>
          </cell>
          <cell r="H218" t="str">
            <v>Botella</v>
          </cell>
          <cell r="I218">
            <v>6450</v>
          </cell>
          <cell r="J218">
            <v>0.3</v>
          </cell>
          <cell r="K218">
            <v>1935</v>
          </cell>
          <cell r="L218">
            <v>8385</v>
          </cell>
          <cell r="M218">
            <v>8385</v>
          </cell>
        </row>
        <row r="219">
          <cell r="A219"/>
          <cell r="K219">
            <v>0.26500000000000001</v>
          </cell>
          <cell r="L219"/>
          <cell r="M219"/>
        </row>
        <row r="220">
          <cell r="A220">
            <v>8436538814178</v>
          </cell>
          <cell r="B220" t="str">
            <v>RODXXXXVIN001181500M</v>
          </cell>
          <cell r="C220">
            <v>50202203</v>
          </cell>
          <cell r="D220" t="str">
            <v>Vino</v>
          </cell>
          <cell r="E220">
            <v>2014</v>
          </cell>
          <cell r="F220" t="str">
            <v>Vino Tinto Roda I Reserva 18 de 1500 ml</v>
          </cell>
          <cell r="G220">
            <v>3</v>
          </cell>
          <cell r="H220" t="str">
            <v>Botella</v>
          </cell>
          <cell r="I220">
            <v>8703.56</v>
          </cell>
          <cell r="J220">
            <v>0.26500000000000001</v>
          </cell>
          <cell r="K220">
            <v>2306.4434000000001</v>
          </cell>
          <cell r="L220">
            <v>11010.0034</v>
          </cell>
          <cell r="M220">
            <v>3670.0011333333332</v>
          </cell>
        </row>
        <row r="221">
          <cell r="A221">
            <v>8436538814185</v>
          </cell>
          <cell r="B221" t="str">
            <v>RODXXXXVIN001183000M</v>
          </cell>
          <cell r="C221">
            <v>50202203</v>
          </cell>
          <cell r="D221" t="str">
            <v>Vino</v>
          </cell>
          <cell r="E221">
            <v>2015</v>
          </cell>
          <cell r="F221" t="str">
            <v>Vino Tinto Roda I Reserva 18 de 3000 ml</v>
          </cell>
          <cell r="G221">
            <v>1</v>
          </cell>
          <cell r="H221" t="str">
            <v>Botella</v>
          </cell>
          <cell r="I221">
            <v>5786.56</v>
          </cell>
          <cell r="J221">
            <v>0.26500000000000001</v>
          </cell>
          <cell r="K221">
            <v>1533.4384000000002</v>
          </cell>
          <cell r="L221">
            <v>7319.9984000000004</v>
          </cell>
          <cell r="M221">
            <v>7319.9984000000004</v>
          </cell>
        </row>
        <row r="222">
          <cell r="A222">
            <v>8436538814192</v>
          </cell>
          <cell r="B222" t="str">
            <v>RODXXXXVIN001186000M</v>
          </cell>
          <cell r="C222">
            <v>50202203</v>
          </cell>
          <cell r="D222" t="str">
            <v>Vino</v>
          </cell>
          <cell r="E222">
            <v>2016</v>
          </cell>
          <cell r="F222" t="str">
            <v>Vino Tinto Roda I Reserva 18 de 6000 ml</v>
          </cell>
          <cell r="G222">
            <v>1</v>
          </cell>
          <cell r="H222" t="str">
            <v>Botella</v>
          </cell>
          <cell r="I222">
            <v>11324.11</v>
          </cell>
          <cell r="J222">
            <v>0.26500000000000001</v>
          </cell>
          <cell r="K222">
            <v>3000.8891500000004</v>
          </cell>
          <cell r="L222">
            <v>14324.999150000001</v>
          </cell>
          <cell r="M222">
            <v>14324.999150000001</v>
          </cell>
        </row>
        <row r="223">
          <cell r="A223"/>
          <cell r="F223" t="str">
            <v>A estos precios Incrementar el 16% I.V.A.</v>
          </cell>
          <cell r="K223"/>
          <cell r="L223"/>
          <cell r="M223"/>
        </row>
        <row r="224">
          <cell r="A224"/>
          <cell r="K224"/>
          <cell r="L224"/>
          <cell r="M224"/>
        </row>
        <row r="225">
          <cell r="A225"/>
          <cell r="K225"/>
          <cell r="M225" t="str">
            <v>Página 9</v>
          </cell>
        </row>
        <row r="226">
          <cell r="A226"/>
          <cell r="K226"/>
          <cell r="L226"/>
          <cell r="M226"/>
        </row>
        <row r="227">
          <cell r="A227" t="str">
            <v xml:space="preserve">CODIGO DE BARRAS </v>
          </cell>
          <cell r="B227" t="str">
            <v xml:space="preserve">CLAVE  PZA ACCPAC </v>
          </cell>
          <cell r="C227" t="str">
            <v>CLAVE PROD SERV</v>
          </cell>
          <cell r="D227" t="str">
            <v>DESCRIPCION</v>
          </cell>
          <cell r="E227" t="str">
            <v>CDG GENERICO</v>
          </cell>
          <cell r="F227" t="str">
            <v>DESCRIPCION DEL PRODUCTO</v>
          </cell>
          <cell r="G227" t="str">
            <v>PIEZAS POR CAJA</v>
          </cell>
          <cell r="H227" t="str">
            <v>EMPAQUE</v>
          </cell>
          <cell r="I227" t="str">
            <v>PRECIO POR CAJA</v>
          </cell>
          <cell r="J227" t="str">
            <v>IEPS</v>
          </cell>
          <cell r="K227" t="str">
            <v>IEPS POR CAJA</v>
          </cell>
          <cell r="L227" t="str">
            <v>PRECIO CAJA MAS IEPS</v>
          </cell>
          <cell r="M227" t="str">
            <v>PRECIO POR UNIDAD</v>
          </cell>
        </row>
        <row r="228">
          <cell r="A228"/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</row>
        <row r="229">
          <cell r="A229"/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</row>
        <row r="230">
          <cell r="A230"/>
          <cell r="K230"/>
          <cell r="L230"/>
        </row>
        <row r="231">
          <cell r="B231"/>
          <cell r="C231"/>
          <cell r="D231"/>
          <cell r="E231"/>
          <cell r="F231" t="str">
            <v>VEGA SICILIA Y BENJAMÍN DE ROTHSCHILD  - D.O. Ca. RIOJA</v>
          </cell>
          <cell r="K231">
            <v>0.26500000000000001</v>
          </cell>
          <cell r="L231"/>
        </row>
        <row r="232">
          <cell r="A232">
            <v>8437023266243</v>
          </cell>
          <cell r="B232" t="str">
            <v>MACXXXXVIN002200750M</v>
          </cell>
          <cell r="C232">
            <v>50202203</v>
          </cell>
          <cell r="D232" t="str">
            <v>Vino</v>
          </cell>
          <cell r="E232">
            <v>2027</v>
          </cell>
          <cell r="F232" t="str">
            <v>Vino Tinto Macan Clasico 20 de 750 m</v>
          </cell>
          <cell r="G232">
            <v>6</v>
          </cell>
          <cell r="H232" t="str">
            <v>Botella</v>
          </cell>
          <cell r="I232">
            <v>5454.55</v>
          </cell>
          <cell r="J232">
            <v>0.26500000000000001</v>
          </cell>
          <cell r="K232">
            <v>1445.4557500000001</v>
          </cell>
          <cell r="L232">
            <v>6900.0057500000003</v>
          </cell>
          <cell r="M232">
            <v>1150.0009583333333</v>
          </cell>
        </row>
        <row r="233">
          <cell r="A233">
            <v>8437023266038</v>
          </cell>
          <cell r="B233" t="str">
            <v>MACCIVTXXXXXX181500M</v>
          </cell>
          <cell r="C233">
            <v>50202203</v>
          </cell>
          <cell r="D233" t="str">
            <v>Vino</v>
          </cell>
          <cell r="E233">
            <v>1832</v>
          </cell>
          <cell r="F233" t="str">
            <v>Vino Tinto Macan Clasico 18 de 1500 m</v>
          </cell>
          <cell r="G233">
            <v>1</v>
          </cell>
          <cell r="H233" t="str">
            <v>Botella</v>
          </cell>
          <cell r="I233">
            <v>2632.41</v>
          </cell>
          <cell r="J233">
            <v>0.26500000000000001</v>
          </cell>
          <cell r="K233">
            <v>697.58865000000003</v>
          </cell>
          <cell r="L233">
            <v>3329.99865</v>
          </cell>
          <cell r="M233">
            <v>3329.99865</v>
          </cell>
        </row>
        <row r="234">
          <cell r="A234">
            <v>8437013426770</v>
          </cell>
          <cell r="B234" t="str">
            <v>MACXXVTXXXXXX160750M</v>
          </cell>
          <cell r="C234">
            <v>50202203</v>
          </cell>
          <cell r="D234" t="str">
            <v>Vino</v>
          </cell>
          <cell r="E234">
            <v>1815</v>
          </cell>
          <cell r="F234" t="str">
            <v>Vino Tinto Macan 16 de 750 m</v>
          </cell>
          <cell r="G234">
            <v>6</v>
          </cell>
          <cell r="H234" t="str">
            <v>Botella</v>
          </cell>
          <cell r="I234">
            <v>7481.538461538461</v>
          </cell>
          <cell r="J234">
            <v>0.3</v>
          </cell>
          <cell r="K234">
            <v>2244.4615384615381</v>
          </cell>
          <cell r="L234">
            <v>9726</v>
          </cell>
          <cell r="M234">
            <v>1621</v>
          </cell>
        </row>
        <row r="235">
          <cell r="A235"/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</row>
        <row r="236">
          <cell r="A236"/>
          <cell r="B236"/>
          <cell r="C236"/>
          <cell r="D236"/>
          <cell r="E236"/>
          <cell r="F236" t="str">
            <v>MARQUÉS DE MURRIETA - D.O. Ca. RIOJA</v>
          </cell>
          <cell r="G236"/>
          <cell r="H236"/>
          <cell r="I236"/>
          <cell r="J236"/>
          <cell r="K236">
            <v>0.26500000000000001</v>
          </cell>
          <cell r="L236"/>
          <cell r="M236"/>
        </row>
        <row r="237">
          <cell r="A237">
            <v>8411509202024</v>
          </cell>
          <cell r="B237" t="str">
            <v>MMRXXXXVIN001200750M</v>
          </cell>
          <cell r="C237">
            <v>50202203</v>
          </cell>
          <cell r="D237" t="str">
            <v>Vino</v>
          </cell>
          <cell r="E237">
            <v>1986</v>
          </cell>
          <cell r="F237" t="str">
            <v>Vino Tinto Marqués de Murrieta 20 de 750 ml</v>
          </cell>
          <cell r="G237">
            <v>6</v>
          </cell>
          <cell r="H237" t="str">
            <v>Botella</v>
          </cell>
          <cell r="I237">
            <v>3016.6</v>
          </cell>
          <cell r="J237">
            <v>0.26500000000000001</v>
          </cell>
          <cell r="K237">
            <v>799.399</v>
          </cell>
          <cell r="L237">
            <v>3815.9989999999998</v>
          </cell>
          <cell r="M237">
            <v>635.9998333333333</v>
          </cell>
        </row>
        <row r="238">
          <cell r="A238">
            <v>8411509192035</v>
          </cell>
          <cell r="B238" t="str">
            <v>MMRXXXXVIN001191500M</v>
          </cell>
          <cell r="C238">
            <v>50202203</v>
          </cell>
          <cell r="D238" t="str">
            <v>Vino</v>
          </cell>
          <cell r="E238">
            <v>2034</v>
          </cell>
          <cell r="F238" t="str">
            <v>Vino Tinto Marques de Murrieta Reserva 19 de 1500 m</v>
          </cell>
          <cell r="G238">
            <v>6</v>
          </cell>
          <cell r="H238" t="str">
            <v>Botella</v>
          </cell>
          <cell r="I238">
            <v>6569.1699604743089</v>
          </cell>
          <cell r="J238">
            <v>0.26500000000000001</v>
          </cell>
          <cell r="K238">
            <v>1740.830039525692</v>
          </cell>
          <cell r="L238">
            <v>8310</v>
          </cell>
          <cell r="M238">
            <v>1385</v>
          </cell>
        </row>
        <row r="239">
          <cell r="A239"/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</row>
        <row r="240">
          <cell r="A240">
            <v>8411509125026</v>
          </cell>
          <cell r="B240" t="str">
            <v>CYGXXXXVIN001120750M</v>
          </cell>
          <cell r="C240">
            <v>50202203</v>
          </cell>
          <cell r="D240" t="str">
            <v>Vino</v>
          </cell>
          <cell r="E240">
            <v>1988</v>
          </cell>
          <cell r="F240" t="str">
            <v>Vino Tinto Castillo Ygay 12 de 750 ml</v>
          </cell>
          <cell r="G240">
            <v>6</v>
          </cell>
          <cell r="H240" t="str">
            <v>Botella</v>
          </cell>
          <cell r="I240">
            <v>36284.58</v>
          </cell>
          <cell r="J240">
            <v>0.26500000000000001</v>
          </cell>
          <cell r="K240">
            <v>9615.413700000001</v>
          </cell>
          <cell r="L240">
            <v>45899.993700000006</v>
          </cell>
          <cell r="M240">
            <v>7649.9989500000011</v>
          </cell>
        </row>
        <row r="241">
          <cell r="A241">
            <v>8411509868107</v>
          </cell>
          <cell r="B241" t="str">
            <v>CYGXXXXVIN001860750M</v>
          </cell>
          <cell r="C241">
            <v>50202203</v>
          </cell>
          <cell r="D241" t="str">
            <v>Vino</v>
          </cell>
          <cell r="E241">
            <v>2035</v>
          </cell>
          <cell r="F241" t="str">
            <v>Vino Blanco Castillo Ygay 86 de 750 ml</v>
          </cell>
          <cell r="G241">
            <v>3</v>
          </cell>
          <cell r="H241" t="str">
            <v>Botella</v>
          </cell>
          <cell r="I241">
            <v>74466.403162055343</v>
          </cell>
          <cell r="J241">
            <v>0.26500000000000001</v>
          </cell>
          <cell r="K241">
            <v>19733.596837944668</v>
          </cell>
          <cell r="L241">
            <v>94200.000000000015</v>
          </cell>
          <cell r="M241">
            <v>31400.000000000004</v>
          </cell>
        </row>
        <row r="242">
          <cell r="A242"/>
          <cell r="B242"/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</row>
        <row r="243">
          <cell r="A243">
            <v>8411509188021</v>
          </cell>
          <cell r="B243" t="str">
            <v>CLLXXXXVIN001190750M</v>
          </cell>
          <cell r="C243">
            <v>50202203</v>
          </cell>
          <cell r="D243" t="str">
            <v>Vino</v>
          </cell>
          <cell r="E243">
            <v>2045</v>
          </cell>
          <cell r="F243" t="str">
            <v>Vino Blanco Capellania Gran Reserva 19 de 750 ml</v>
          </cell>
          <cell r="G243">
            <v>6</v>
          </cell>
          <cell r="H243" t="str">
            <v>Botella</v>
          </cell>
          <cell r="I243">
            <v>11312.252964426878</v>
          </cell>
          <cell r="J243">
            <v>0.26500000000000001</v>
          </cell>
          <cell r="K243">
            <v>2997.747035573123</v>
          </cell>
          <cell r="L243">
            <v>14310</v>
          </cell>
          <cell r="M243">
            <v>2385</v>
          </cell>
        </row>
        <row r="244">
          <cell r="A244"/>
          <cell r="B244"/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</row>
        <row r="245">
          <cell r="A245"/>
          <cell r="B245"/>
          <cell r="C245"/>
          <cell r="D245"/>
          <cell r="E245"/>
          <cell r="F245" t="str">
            <v>PAZO DE BARRANTES - D.O. RÍAS BAIXAS</v>
          </cell>
          <cell r="G245"/>
          <cell r="H245"/>
          <cell r="I245"/>
          <cell r="J245"/>
          <cell r="K245">
            <v>0.26500000000000001</v>
          </cell>
          <cell r="L245"/>
          <cell r="M245"/>
        </row>
        <row r="246">
          <cell r="A246">
            <v>8424432210042</v>
          </cell>
          <cell r="B246" t="str">
            <v>PZBXXXXVIN001210750M</v>
          </cell>
          <cell r="C246">
            <v>50202203</v>
          </cell>
          <cell r="D246" t="str">
            <v>Vino</v>
          </cell>
          <cell r="E246">
            <v>1987</v>
          </cell>
          <cell r="F246" t="str">
            <v>Vino Blanco Pazo Barrantes 21 de 750 ml</v>
          </cell>
          <cell r="G246">
            <v>6</v>
          </cell>
          <cell r="H246" t="str">
            <v>Botella</v>
          </cell>
          <cell r="I246">
            <v>5573.12</v>
          </cell>
          <cell r="J246">
            <v>0.26500000000000001</v>
          </cell>
          <cell r="K246">
            <v>1476.8768</v>
          </cell>
          <cell r="L246">
            <v>7049.9967999999999</v>
          </cell>
          <cell r="M246">
            <v>1174.9994666666666</v>
          </cell>
        </row>
        <row r="247">
          <cell r="A247">
            <v>8424432191044</v>
          </cell>
          <cell r="B247" t="str">
            <v>PZBXXXXVIN001190750M</v>
          </cell>
          <cell r="C247">
            <v>50202203</v>
          </cell>
          <cell r="D247" t="str">
            <v>Vino</v>
          </cell>
          <cell r="E247">
            <v>2047</v>
          </cell>
          <cell r="F247" t="str">
            <v>Vino Blanco Pazo de Barrantes La Comtesse 19 de 750 ml</v>
          </cell>
          <cell r="G247">
            <v>3</v>
          </cell>
          <cell r="H247" t="str">
            <v>Botella</v>
          </cell>
          <cell r="I247">
            <v>8229.249011857708</v>
          </cell>
          <cell r="J247">
            <v>0.26500000000000001</v>
          </cell>
          <cell r="K247">
            <v>2180.7509881422925</v>
          </cell>
          <cell r="L247">
            <v>10410</v>
          </cell>
          <cell r="M247">
            <v>3470</v>
          </cell>
        </row>
        <row r="248">
          <cell r="A248"/>
          <cell r="B248"/>
          <cell r="C248"/>
          <cell r="D248"/>
          <cell r="E248"/>
          <cell r="F248"/>
          <cell r="G248"/>
          <cell r="H248"/>
          <cell r="I248"/>
          <cell r="J248"/>
          <cell r="K248"/>
          <cell r="L248"/>
          <cell r="M248"/>
        </row>
        <row r="249">
          <cell r="B249"/>
          <cell r="C249"/>
          <cell r="D249"/>
          <cell r="F249" t="str">
            <v>BODEGAS VIVANCO - D.O. RIOJA</v>
          </cell>
          <cell r="K249">
            <v>0.26500000000000001</v>
          </cell>
          <cell r="L249"/>
        </row>
        <row r="250">
          <cell r="A250">
            <v>8436028380008</v>
          </cell>
          <cell r="B250" t="str">
            <v>VIVXXVTCZATEMXX0750M</v>
          </cell>
          <cell r="C250">
            <v>50202203</v>
          </cell>
          <cell r="D250" t="str">
            <v>Vino</v>
          </cell>
          <cell r="E250">
            <v>1122</v>
          </cell>
          <cell r="F250" t="str">
            <v>Vino Tinto Vivanco Crianza de 750 ml</v>
          </cell>
          <cell r="G250">
            <v>6</v>
          </cell>
          <cell r="H250" t="str">
            <v>Botella</v>
          </cell>
          <cell r="I250">
            <v>1266.42</v>
          </cell>
          <cell r="J250">
            <v>0.26500000000000001</v>
          </cell>
          <cell r="K250">
            <v>335.60130000000004</v>
          </cell>
          <cell r="L250">
            <v>1602.0213000000001</v>
          </cell>
          <cell r="M250">
            <v>267.00355000000002</v>
          </cell>
        </row>
        <row r="251">
          <cell r="A251">
            <v>8436028380138</v>
          </cell>
          <cell r="B251" t="str">
            <v>VIVXXVTCZATEMXX1500M</v>
          </cell>
          <cell r="C251">
            <v>50202203</v>
          </cell>
          <cell r="D251" t="str">
            <v>Vino</v>
          </cell>
          <cell r="E251">
            <v>1217</v>
          </cell>
          <cell r="F251" t="str">
            <v>Vino Tinto Vivanco Crianza de 1500 ml</v>
          </cell>
          <cell r="G251">
            <v>6</v>
          </cell>
          <cell r="H251" t="str">
            <v>Botella</v>
          </cell>
          <cell r="I251">
            <v>2490.12</v>
          </cell>
          <cell r="J251">
            <v>0.26500000000000001</v>
          </cell>
          <cell r="K251">
            <v>659.8818</v>
          </cell>
          <cell r="L251">
            <v>3150.0018</v>
          </cell>
          <cell r="M251">
            <v>525.00030000000004</v>
          </cell>
        </row>
        <row r="252">
          <cell r="A252">
            <v>8436028380312</v>
          </cell>
          <cell r="B252" t="str">
            <v>VIVXXVTCZATEMXX5000M</v>
          </cell>
          <cell r="C252">
            <v>50202203</v>
          </cell>
          <cell r="D252" t="str">
            <v>Vino</v>
          </cell>
          <cell r="E252">
            <v>1218</v>
          </cell>
          <cell r="F252" t="str">
            <v>Vino Tinto Vivanco Crianza Tempranillo de 5000 ml</v>
          </cell>
          <cell r="G252">
            <v>1</v>
          </cell>
          <cell r="H252" t="str">
            <v>Botella</v>
          </cell>
          <cell r="I252">
            <v>1988.14</v>
          </cell>
          <cell r="J252">
            <v>0.26500000000000001</v>
          </cell>
          <cell r="K252">
            <v>526.85710000000006</v>
          </cell>
          <cell r="L252">
            <v>2514.9971</v>
          </cell>
          <cell r="M252">
            <v>2514.9971</v>
          </cell>
        </row>
        <row r="253">
          <cell r="A253"/>
          <cell r="K253">
            <v>0.3</v>
          </cell>
          <cell r="L253"/>
          <cell r="M253"/>
        </row>
        <row r="254">
          <cell r="A254">
            <v>8436028380015</v>
          </cell>
          <cell r="B254" t="str">
            <v>VIVXXVTRVAXXXXX0750M</v>
          </cell>
          <cell r="C254">
            <v>50202203</v>
          </cell>
          <cell r="D254" t="str">
            <v>Vino</v>
          </cell>
          <cell r="E254">
            <v>1123</v>
          </cell>
          <cell r="F254" t="str">
            <v>Vino Tinto Vivanco Reserva de 750 ml</v>
          </cell>
          <cell r="G254">
            <v>6</v>
          </cell>
          <cell r="H254" t="str">
            <v>Botella</v>
          </cell>
          <cell r="I254">
            <v>1873.5</v>
          </cell>
          <cell r="J254">
            <v>0.3</v>
          </cell>
          <cell r="K254">
            <v>562.04999999999995</v>
          </cell>
          <cell r="L254">
            <v>2435.5500000000002</v>
          </cell>
          <cell r="M254">
            <v>405.92500000000001</v>
          </cell>
        </row>
        <row r="255">
          <cell r="A255">
            <v>8436028380145</v>
          </cell>
          <cell r="B255" t="str">
            <v>VIVXXVTRVAXXXXX1500M</v>
          </cell>
          <cell r="C255">
            <v>50202203</v>
          </cell>
          <cell r="D255" t="str">
            <v>Vino</v>
          </cell>
          <cell r="E255">
            <v>1219</v>
          </cell>
          <cell r="F255" t="str">
            <v>Vino Tinto Vivanco Reserva de 1500 ml</v>
          </cell>
          <cell r="G255">
            <v>6</v>
          </cell>
          <cell r="H255" t="str">
            <v>Botella</v>
          </cell>
          <cell r="I255">
            <v>3794.46</v>
          </cell>
          <cell r="J255">
            <v>0.3</v>
          </cell>
          <cell r="K255">
            <v>1138.338</v>
          </cell>
          <cell r="L255">
            <v>4932.7979999999998</v>
          </cell>
          <cell r="M255">
            <v>822.13299999999992</v>
          </cell>
        </row>
        <row r="256">
          <cell r="A256">
            <v>8436028380305</v>
          </cell>
          <cell r="B256" t="str">
            <v>VIVXXVTRVAXXXXX5000M</v>
          </cell>
          <cell r="C256">
            <v>50202203</v>
          </cell>
          <cell r="D256" t="str">
            <v>Vino</v>
          </cell>
          <cell r="E256">
            <v>1220</v>
          </cell>
          <cell r="F256" t="str">
            <v>Vino Tinto Vivanco Reserva de 5000 ml</v>
          </cell>
          <cell r="G256">
            <v>1</v>
          </cell>
          <cell r="H256" t="str">
            <v>Botella</v>
          </cell>
          <cell r="I256">
            <v>3003.95</v>
          </cell>
          <cell r="J256">
            <v>0.3</v>
          </cell>
          <cell r="K256">
            <v>901.18499999999995</v>
          </cell>
          <cell r="L256">
            <v>3905.1349999999998</v>
          </cell>
          <cell r="M256">
            <v>3905.1349999999998</v>
          </cell>
        </row>
        <row r="257">
          <cell r="A257"/>
          <cell r="B257"/>
          <cell r="K257">
            <v>0.3</v>
          </cell>
          <cell r="L257"/>
          <cell r="M257"/>
        </row>
        <row r="258">
          <cell r="A258">
            <v>8436028380121</v>
          </cell>
          <cell r="B258" t="str">
            <v>VIVCOVTXXX4VRXX0750M</v>
          </cell>
          <cell r="C258">
            <v>50202203</v>
          </cell>
          <cell r="D258" t="str">
            <v>Vino</v>
          </cell>
          <cell r="E258">
            <v>1124</v>
          </cell>
          <cell r="F258" t="str">
            <v>Vino Tinto Vivanco Colección 4 Varietales de 750 ml</v>
          </cell>
          <cell r="G258">
            <v>6</v>
          </cell>
          <cell r="H258" t="str">
            <v>Botella</v>
          </cell>
          <cell r="I258">
            <v>4453.8599999999997</v>
          </cell>
          <cell r="J258">
            <v>0.3</v>
          </cell>
          <cell r="K258">
            <v>1336.1579999999999</v>
          </cell>
          <cell r="L258">
            <v>5790.018</v>
          </cell>
          <cell r="M258">
            <v>965.00300000000004</v>
          </cell>
        </row>
        <row r="259">
          <cell r="E259"/>
          <cell r="K259"/>
          <cell r="L259"/>
        </row>
        <row r="260">
          <cell r="A260"/>
          <cell r="F260" t="str">
            <v xml:space="preserve">BODEGA LA MALDITA - LA RIOJA </v>
          </cell>
          <cell r="K260">
            <v>0.26500000000000001</v>
          </cell>
          <cell r="L260"/>
        </row>
        <row r="261">
          <cell r="A261">
            <v>8436028380558</v>
          </cell>
          <cell r="B261" t="str">
            <v>LMLXXVRXXXXXXXX0750M</v>
          </cell>
          <cell r="C261">
            <v>50202203</v>
          </cell>
          <cell r="D261" t="str">
            <v>Vino</v>
          </cell>
          <cell r="E261">
            <v>1587</v>
          </cell>
          <cell r="F261" t="str">
            <v>Vino Rosado La Maldita de 750 ml</v>
          </cell>
          <cell r="G261">
            <v>6</v>
          </cell>
          <cell r="H261" t="str">
            <v>Botella</v>
          </cell>
          <cell r="I261">
            <v>880.19999999999993</v>
          </cell>
          <cell r="J261">
            <v>0.26500000000000001</v>
          </cell>
          <cell r="K261">
            <v>233.25299999999999</v>
          </cell>
          <cell r="L261">
            <v>1113.453</v>
          </cell>
          <cell r="M261">
            <v>185.57550000000001</v>
          </cell>
        </row>
        <row r="262">
          <cell r="A262">
            <v>8436028380459</v>
          </cell>
          <cell r="B262" t="str">
            <v>LMLXXVTXXXXXXXX0750M</v>
          </cell>
          <cell r="C262">
            <v>50202203</v>
          </cell>
          <cell r="D262" t="str">
            <v>Vino</v>
          </cell>
          <cell r="E262">
            <v>1588</v>
          </cell>
          <cell r="F262" t="str">
            <v>Vino Tinto La Maldita de 750 ml</v>
          </cell>
          <cell r="G262">
            <v>6</v>
          </cell>
          <cell r="H262" t="str">
            <v>Botella</v>
          </cell>
          <cell r="I262">
            <v>880.19999999999993</v>
          </cell>
          <cell r="J262">
            <v>0.26500000000000001</v>
          </cell>
          <cell r="K262">
            <v>233.25299999999999</v>
          </cell>
          <cell r="L262">
            <v>1113.453</v>
          </cell>
          <cell r="M262">
            <v>185.57550000000001</v>
          </cell>
        </row>
        <row r="263">
          <cell r="A263">
            <v>8436028380565</v>
          </cell>
          <cell r="B263" t="str">
            <v>LMLXXVBXXXXXXXX0750M</v>
          </cell>
          <cell r="C263">
            <v>50202203</v>
          </cell>
          <cell r="D263" t="str">
            <v>Vino</v>
          </cell>
          <cell r="E263">
            <v>1905</v>
          </cell>
          <cell r="F263" t="str">
            <v>Vino Blanco La Maldita de 750 m</v>
          </cell>
          <cell r="G263">
            <v>6</v>
          </cell>
          <cell r="H263" t="str">
            <v>Botella</v>
          </cell>
          <cell r="I263">
            <v>880.19999999999993</v>
          </cell>
          <cell r="J263">
            <v>0.26500000000000001</v>
          </cell>
          <cell r="K263">
            <v>233.25299999999999</v>
          </cell>
          <cell r="L263">
            <v>1113.453</v>
          </cell>
          <cell r="M263">
            <v>185.57550000000001</v>
          </cell>
        </row>
        <row r="264">
          <cell r="A264"/>
          <cell r="B264"/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</row>
        <row r="265">
          <cell r="A265"/>
          <cell r="B265"/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</row>
        <row r="266">
          <cell r="B266"/>
          <cell r="C266"/>
          <cell r="D266"/>
          <cell r="E266"/>
          <cell r="F266" t="str">
            <v>PATERNINA - D.O. Ca. RIOJA</v>
          </cell>
          <cell r="K266">
            <v>0.26500000000000001</v>
          </cell>
          <cell r="L266"/>
        </row>
        <row r="267">
          <cell r="A267">
            <v>8410026047552</v>
          </cell>
          <cell r="B267" t="str">
            <v>PATAZVTCZAXXXXX0375M</v>
          </cell>
          <cell r="C267">
            <v>50202203</v>
          </cell>
          <cell r="D267" t="str">
            <v>Vino</v>
          </cell>
          <cell r="E267">
            <v>713</v>
          </cell>
          <cell r="F267" t="str">
            <v>Vino Tinto Paternina Banda Azul Crianza de 375 ml</v>
          </cell>
          <cell r="G267">
            <v>24</v>
          </cell>
          <cell r="H267" t="str">
            <v>Botella</v>
          </cell>
          <cell r="I267">
            <v>2504.3496</v>
          </cell>
          <cell r="J267">
            <v>0.26500000000000001</v>
          </cell>
          <cell r="K267">
            <v>663.65264400000001</v>
          </cell>
          <cell r="L267">
            <v>3168.0022440000002</v>
          </cell>
          <cell r="M267">
            <v>132.00009350000002</v>
          </cell>
        </row>
        <row r="268">
          <cell r="A268">
            <v>8410026047545</v>
          </cell>
          <cell r="B268" t="str">
            <v>PATAZVTCZAXXXXX0750M</v>
          </cell>
          <cell r="C268">
            <v>50202203</v>
          </cell>
          <cell r="D268" t="str">
            <v>Vino</v>
          </cell>
          <cell r="E268">
            <v>714</v>
          </cell>
          <cell r="F268" t="str">
            <v>Vino Tinto Paternina Banda Azul Crianza de 750 ml</v>
          </cell>
          <cell r="G268">
            <v>6</v>
          </cell>
          <cell r="H268" t="str">
            <v>Botella</v>
          </cell>
          <cell r="I268">
            <v>1003.14</v>
          </cell>
          <cell r="J268">
            <v>0.26500000000000001</v>
          </cell>
          <cell r="K268">
            <v>265.83210000000003</v>
          </cell>
          <cell r="L268">
            <v>1268.9721</v>
          </cell>
          <cell r="M268">
            <v>211.49535</v>
          </cell>
        </row>
        <row r="269">
          <cell r="A269">
            <v>8410026047675</v>
          </cell>
          <cell r="B269" t="str">
            <v>PATROVTRVAXXXXX0750M</v>
          </cell>
          <cell r="C269">
            <v>50202203</v>
          </cell>
          <cell r="D269" t="str">
            <v>Vino</v>
          </cell>
          <cell r="E269">
            <v>731</v>
          </cell>
          <cell r="F269" t="str">
            <v>Vino Tinto Paternina Banda Roja Reserva de 750 ml</v>
          </cell>
          <cell r="G269">
            <v>6</v>
          </cell>
          <cell r="H269" t="str">
            <v>Botella</v>
          </cell>
          <cell r="I269">
            <v>1248.3600000000001</v>
          </cell>
          <cell r="J269">
            <v>0.26500000000000001</v>
          </cell>
          <cell r="K269">
            <v>330.81540000000007</v>
          </cell>
          <cell r="L269">
            <v>1579.1754000000001</v>
          </cell>
          <cell r="M269">
            <v>263.19589999999999</v>
          </cell>
        </row>
        <row r="270">
          <cell r="A270">
            <v>8410026047477</v>
          </cell>
          <cell r="B270" t="str">
            <v>PATDOVBSMDXXXXX0750M</v>
          </cell>
          <cell r="C270">
            <v>50202203</v>
          </cell>
          <cell r="D270" t="str">
            <v>Vino</v>
          </cell>
          <cell r="E270">
            <v>729</v>
          </cell>
          <cell r="F270" t="str">
            <v>Vino Blanco Federico Paternina Banda Dorada Semidulce 0750m</v>
          </cell>
          <cell r="G270">
            <v>6</v>
          </cell>
          <cell r="H270" t="str">
            <v>Botella</v>
          </cell>
          <cell r="I270">
            <v>671.16</v>
          </cell>
          <cell r="J270">
            <v>0.26500000000000001</v>
          </cell>
          <cell r="K270">
            <v>177.85740000000001</v>
          </cell>
          <cell r="L270">
            <v>849.01739999999995</v>
          </cell>
          <cell r="M270">
            <v>141.50289999999998</v>
          </cell>
        </row>
        <row r="271">
          <cell r="A271"/>
          <cell r="B271"/>
          <cell r="C271"/>
          <cell r="D271"/>
          <cell r="E271"/>
          <cell r="F271"/>
          <cell r="G271"/>
          <cell r="H271"/>
          <cell r="I271"/>
          <cell r="J271"/>
          <cell r="K271"/>
          <cell r="L271"/>
          <cell r="M271"/>
        </row>
        <row r="272">
          <cell r="A272"/>
          <cell r="L272"/>
          <cell r="M272"/>
        </row>
        <row r="273">
          <cell r="A273"/>
          <cell r="B273"/>
          <cell r="C273"/>
          <cell r="D273"/>
          <cell r="E273"/>
          <cell r="F273" t="str">
            <v>PATERNINA - D.O. Ca. RIOJA</v>
          </cell>
          <cell r="G273"/>
          <cell r="H273"/>
          <cell r="I273"/>
          <cell r="J273"/>
          <cell r="K273">
            <v>0.26500000000000001</v>
          </cell>
          <cell r="L273"/>
          <cell r="M273"/>
        </row>
        <row r="274">
          <cell r="A274">
            <v>8410026047408</v>
          </cell>
          <cell r="B274" t="str">
            <v>PATXXVTXXXTEMXX0750M</v>
          </cell>
          <cell r="C274">
            <v>50202203</v>
          </cell>
          <cell r="D274" t="str">
            <v>Vino</v>
          </cell>
          <cell r="E274">
            <v>989</v>
          </cell>
          <cell r="F274" t="str">
            <v>Vino Tinto Federico Paternina Tempranillo T. de Casilla 750 ml</v>
          </cell>
          <cell r="G274">
            <v>6</v>
          </cell>
          <cell r="H274" t="str">
            <v>Botella</v>
          </cell>
          <cell r="I274">
            <v>516.99599999999998</v>
          </cell>
          <cell r="J274">
            <v>0.26500000000000001</v>
          </cell>
          <cell r="K274">
            <v>137.00394</v>
          </cell>
          <cell r="L274">
            <v>653.99993999999992</v>
          </cell>
          <cell r="M274">
            <v>108.99998999999998</v>
          </cell>
        </row>
        <row r="275">
          <cell r="A275">
            <v>8410065100676</v>
          </cell>
          <cell r="B275" t="str">
            <v>PATAZVEBLABRUXX0750M</v>
          </cell>
          <cell r="C275">
            <v>50202205</v>
          </cell>
          <cell r="D275" t="str">
            <v>Vino espumoso</v>
          </cell>
          <cell r="E275">
            <v>1208</v>
          </cell>
          <cell r="F275" t="str">
            <v>Vino Blanco Espumoso Federico Paternina B/Azul Cava de 750 ml</v>
          </cell>
          <cell r="G275">
            <v>6</v>
          </cell>
          <cell r="H275" t="str">
            <v>Botella</v>
          </cell>
          <cell r="I275">
            <v>730.43399999999997</v>
          </cell>
          <cell r="J275">
            <v>0.26500000000000001</v>
          </cell>
          <cell r="K275">
            <v>193.56501</v>
          </cell>
          <cell r="L275">
            <v>923.99901</v>
          </cell>
          <cell r="M275">
            <v>153.99983499999999</v>
          </cell>
        </row>
        <row r="276">
          <cell r="A276">
            <v>8410065100683</v>
          </cell>
          <cell r="B276" t="str">
            <v>PATAZVEROSBRUXX0750M</v>
          </cell>
          <cell r="C276">
            <v>50202205</v>
          </cell>
          <cell r="D276" t="str">
            <v>Vino espumoso</v>
          </cell>
          <cell r="E276">
            <v>1209</v>
          </cell>
          <cell r="F276" t="str">
            <v>Vino Rosado Espumoso Federico Paternina B/Azul Cava de 750 ml</v>
          </cell>
          <cell r="G276">
            <v>6</v>
          </cell>
          <cell r="H276" t="str">
            <v>Botella</v>
          </cell>
          <cell r="I276">
            <v>730.43399999999997</v>
          </cell>
          <cell r="J276">
            <v>0.26500000000000001</v>
          </cell>
          <cell r="K276">
            <v>193.56501</v>
          </cell>
          <cell r="L276">
            <v>923.99901</v>
          </cell>
          <cell r="M276">
            <v>153.99983499999999</v>
          </cell>
        </row>
        <row r="278">
          <cell r="A278"/>
          <cell r="B278"/>
          <cell r="C278"/>
          <cell r="D278"/>
          <cell r="E278"/>
          <cell r="F278" t="str">
            <v>DIAMANTE - D.O. Ca. RIOJA</v>
          </cell>
          <cell r="G278"/>
          <cell r="H278"/>
          <cell r="I278"/>
          <cell r="J278"/>
          <cell r="K278">
            <v>0.26500000000000001</v>
          </cell>
          <cell r="L278"/>
          <cell r="M278"/>
        </row>
        <row r="279">
          <cell r="A279">
            <v>8410106023353</v>
          </cell>
          <cell r="B279" t="str">
            <v>DIAXXVBSMDXXXXX0375M</v>
          </cell>
          <cell r="C279">
            <v>50202203</v>
          </cell>
          <cell r="D279" t="str">
            <v>Vino</v>
          </cell>
          <cell r="E279">
            <v>401</v>
          </cell>
          <cell r="F279" t="str">
            <v>Vino Blanco Diamante Semidulce de 375 ml</v>
          </cell>
          <cell r="G279">
            <v>12</v>
          </cell>
          <cell r="H279" t="str">
            <v>Botella</v>
          </cell>
          <cell r="I279">
            <v>1037.79</v>
          </cell>
          <cell r="J279">
            <v>0.26500000000000001</v>
          </cell>
          <cell r="K279">
            <v>275.01434999999998</v>
          </cell>
          <cell r="L279">
            <v>1312.8043499999999</v>
          </cell>
          <cell r="M279">
            <v>109.40036249999999</v>
          </cell>
        </row>
        <row r="280">
          <cell r="A280">
            <v>8410106023254</v>
          </cell>
          <cell r="B280" t="str">
            <v>DIAXXVBSMDXXXXX0750M</v>
          </cell>
          <cell r="C280">
            <v>50202203</v>
          </cell>
          <cell r="D280" t="str">
            <v>Vino</v>
          </cell>
          <cell r="E280">
            <v>402</v>
          </cell>
          <cell r="F280" t="str">
            <v>Vino Blanco Diamante Semidulce de 750 ml</v>
          </cell>
          <cell r="G280">
            <v>6</v>
          </cell>
          <cell r="H280" t="str">
            <v>Botella</v>
          </cell>
          <cell r="I280">
            <v>677.55</v>
          </cell>
          <cell r="J280">
            <v>0.26500000000000001</v>
          </cell>
          <cell r="K280">
            <v>179.55074999999999</v>
          </cell>
          <cell r="L280">
            <v>857.10074999999995</v>
          </cell>
          <cell r="M280">
            <v>142.85012499999999</v>
          </cell>
        </row>
        <row r="281">
          <cell r="A281">
            <v>8410106815118</v>
          </cell>
          <cell r="B281" t="str">
            <v>DIANVVRXXXXXXXX0750M</v>
          </cell>
          <cell r="C281">
            <v>50202203</v>
          </cell>
          <cell r="D281" t="str">
            <v>Vino</v>
          </cell>
          <cell r="E281">
            <v>1411</v>
          </cell>
          <cell r="F281" t="str">
            <v>Vino Rosado Diamante de 750 ml</v>
          </cell>
          <cell r="G281">
            <v>12</v>
          </cell>
          <cell r="H281" t="str">
            <v>Botella</v>
          </cell>
          <cell r="I281">
            <v>1114.6199999999999</v>
          </cell>
          <cell r="J281">
            <v>0.26500000000000001</v>
          </cell>
          <cell r="K281">
            <v>295.37430000000001</v>
          </cell>
          <cell r="L281">
            <v>1409.9942999999998</v>
          </cell>
          <cell r="M281">
            <v>117.49952499999999</v>
          </cell>
        </row>
        <row r="282">
          <cell r="A282">
            <v>8410106063922</v>
          </cell>
          <cell r="B282" t="str">
            <v>DIAXXVTCZAXXXXX0375M</v>
          </cell>
          <cell r="C282">
            <v>50202203</v>
          </cell>
          <cell r="D282" t="str">
            <v>Vino</v>
          </cell>
          <cell r="E282">
            <v>407</v>
          </cell>
          <cell r="F282" t="str">
            <v>Vino Tinto Diamante Crianza de 375 ml</v>
          </cell>
          <cell r="G282">
            <v>12</v>
          </cell>
          <cell r="H282" t="str">
            <v>Botella</v>
          </cell>
          <cell r="I282">
            <v>1109.8800000000001</v>
          </cell>
          <cell r="J282">
            <v>0.26500000000000001</v>
          </cell>
          <cell r="K282">
            <v>294.11820000000006</v>
          </cell>
          <cell r="L282">
            <v>1403.9982000000002</v>
          </cell>
          <cell r="M282">
            <v>116.99985000000002</v>
          </cell>
        </row>
        <row r="283">
          <cell r="A283">
            <v>8410106814036</v>
          </cell>
          <cell r="B283" t="str">
            <v>DIAXXVTCZAXXXXX0750M</v>
          </cell>
          <cell r="C283">
            <v>50202203</v>
          </cell>
          <cell r="D283" t="str">
            <v>Vino</v>
          </cell>
          <cell r="E283">
            <v>408</v>
          </cell>
          <cell r="F283" t="str">
            <v>Vino Tinto Diamante Crianza de 750 ml</v>
          </cell>
          <cell r="G283">
            <v>12</v>
          </cell>
          <cell r="H283" t="str">
            <v>Botella</v>
          </cell>
          <cell r="I283">
            <v>1679.05</v>
          </cell>
          <cell r="J283">
            <v>0.26500000000000001</v>
          </cell>
          <cell r="K283">
            <v>444.94825000000003</v>
          </cell>
          <cell r="L283">
            <v>2123.9982500000001</v>
          </cell>
          <cell r="M283">
            <v>176.99985416666667</v>
          </cell>
        </row>
        <row r="284">
          <cell r="A284">
            <v>8410106064400</v>
          </cell>
          <cell r="B284" t="str">
            <v>DIAXXVBSMDXXXXX0187M</v>
          </cell>
          <cell r="C284">
            <v>50202203</v>
          </cell>
          <cell r="D284" t="str">
            <v>Vino</v>
          </cell>
          <cell r="E284">
            <v>948</v>
          </cell>
          <cell r="F284" t="str">
            <v>Vino Blanco Diamante Semidulce de 187 ml</v>
          </cell>
          <cell r="G284">
            <v>24</v>
          </cell>
          <cell r="H284" t="str">
            <v>Botella</v>
          </cell>
          <cell r="I284">
            <v>1292.0158102766798</v>
          </cell>
          <cell r="J284">
            <v>0.26500000000000001</v>
          </cell>
          <cell r="K284">
            <v>342.38418972332016</v>
          </cell>
          <cell r="L284">
            <v>1634.3999999999999</v>
          </cell>
          <cell r="M284">
            <v>68.099999999999994</v>
          </cell>
        </row>
        <row r="285">
          <cell r="A285">
            <v>8410106064417</v>
          </cell>
          <cell r="B285" t="str">
            <v>DIAXXVTCZAXXXXX0187M</v>
          </cell>
          <cell r="C285">
            <v>50202203</v>
          </cell>
          <cell r="D285" t="str">
            <v>Vino</v>
          </cell>
          <cell r="E285">
            <v>949</v>
          </cell>
          <cell r="F285" t="str">
            <v>Vino Tinto Diamante Crianza de 187 ml</v>
          </cell>
          <cell r="G285">
            <v>24</v>
          </cell>
          <cell r="H285" t="str">
            <v>Botella</v>
          </cell>
          <cell r="I285">
            <v>1292.0158102766798</v>
          </cell>
          <cell r="J285">
            <v>0.26500000000000001</v>
          </cell>
          <cell r="K285">
            <v>342.38418972332016</v>
          </cell>
          <cell r="L285">
            <v>1634.3999999999999</v>
          </cell>
          <cell r="M285">
            <v>68.099999999999994</v>
          </cell>
        </row>
        <row r="286">
          <cell r="A286">
            <v>8410106022608</v>
          </cell>
          <cell r="B286" t="str">
            <v>DIAXXVBRDAVRDXX0750M</v>
          </cell>
          <cell r="C286">
            <v>50202203</v>
          </cell>
          <cell r="D286" t="str">
            <v>Vino</v>
          </cell>
          <cell r="E286">
            <v>1338</v>
          </cell>
          <cell r="F286" t="str">
            <v>Vino Blanco Diamante Rueda Verdejo de 750 ml</v>
          </cell>
          <cell r="G286">
            <v>6</v>
          </cell>
          <cell r="H286" t="str">
            <v>Botella</v>
          </cell>
          <cell r="I286">
            <v>677.55</v>
          </cell>
          <cell r="J286">
            <v>0.26500000000000001</v>
          </cell>
          <cell r="K286">
            <v>179.55074999999999</v>
          </cell>
          <cell r="L286">
            <v>857.10074999999995</v>
          </cell>
          <cell r="M286">
            <v>142.85012499999999</v>
          </cell>
        </row>
        <row r="287">
          <cell r="A287">
            <v>8410106810014</v>
          </cell>
          <cell r="B287" t="str">
            <v>DIAXXVEBLAXXXXX0750M</v>
          </cell>
          <cell r="C287">
            <v>50202205</v>
          </cell>
          <cell r="D287" t="str">
            <v>Vino espumoso</v>
          </cell>
          <cell r="E287">
            <v>1662</v>
          </cell>
          <cell r="F287" t="str">
            <v>Vino Blanco Espumoso Diamante de 750m</v>
          </cell>
          <cell r="G287">
            <v>6</v>
          </cell>
          <cell r="H287" t="str">
            <v>Botella</v>
          </cell>
          <cell r="I287">
            <v>700.8</v>
          </cell>
          <cell r="J287">
            <v>0.26500000000000001</v>
          </cell>
          <cell r="K287">
            <v>185.71199999999999</v>
          </cell>
          <cell r="L287">
            <v>886.51199999999994</v>
          </cell>
          <cell r="M287">
            <v>147.75199999999998</v>
          </cell>
        </row>
        <row r="288">
          <cell r="A288">
            <v>8410106810021</v>
          </cell>
          <cell r="B288" t="str">
            <v>DIAXXVEROSXXXXX0750M</v>
          </cell>
          <cell r="C288">
            <v>50202203</v>
          </cell>
          <cell r="D288" t="str">
            <v>Vino</v>
          </cell>
          <cell r="E288">
            <v>1663</v>
          </cell>
          <cell r="F288" t="str">
            <v>Vino Rosado Espumoso Diamante de 750m</v>
          </cell>
          <cell r="G288">
            <v>6</v>
          </cell>
          <cell r="H288" t="str">
            <v>Botella</v>
          </cell>
          <cell r="I288">
            <v>700.8</v>
          </cell>
          <cell r="J288">
            <v>0.26500000000000001</v>
          </cell>
          <cell r="K288">
            <v>185.71199999999999</v>
          </cell>
          <cell r="L288">
            <v>886.51199999999994</v>
          </cell>
          <cell r="M288">
            <v>147.75199999999998</v>
          </cell>
        </row>
        <row r="289">
          <cell r="A289"/>
          <cell r="B289"/>
          <cell r="C289"/>
          <cell r="D289"/>
          <cell r="E289"/>
          <cell r="F289" t="str">
            <v>A estos precios Incrementar el 16% I.V.A.</v>
          </cell>
          <cell r="G289"/>
          <cell r="H289"/>
          <cell r="I289"/>
          <cell r="J289"/>
          <cell r="K289"/>
          <cell r="L289"/>
          <cell r="M289"/>
        </row>
        <row r="290">
          <cell r="A290"/>
          <cell r="B290"/>
          <cell r="C290"/>
          <cell r="D290"/>
          <cell r="E290"/>
          <cell r="G290"/>
          <cell r="H290"/>
          <cell r="I290"/>
          <cell r="J290"/>
          <cell r="K290"/>
          <cell r="L290"/>
        </row>
        <row r="291">
          <cell r="A291"/>
          <cell r="B291"/>
          <cell r="C291"/>
          <cell r="D291"/>
          <cell r="E291"/>
          <cell r="G291"/>
          <cell r="H291"/>
          <cell r="I291"/>
          <cell r="J291"/>
          <cell r="K291"/>
          <cell r="L291"/>
          <cell r="M291"/>
        </row>
        <row r="292">
          <cell r="A292"/>
          <cell r="B292"/>
          <cell r="C292"/>
          <cell r="D292"/>
          <cell r="E292"/>
          <cell r="F292"/>
          <cell r="G292"/>
          <cell r="H292"/>
          <cell r="I292"/>
          <cell r="J292"/>
          <cell r="K292"/>
          <cell r="L292"/>
          <cell r="M292" t="str">
            <v>Página 10</v>
          </cell>
        </row>
        <row r="293">
          <cell r="A293" t="str">
            <v xml:space="preserve">CODIGO DE BARRAS </v>
          </cell>
          <cell r="B293" t="str">
            <v xml:space="preserve">CLAVE  PZA ACCPAC </v>
          </cell>
          <cell r="C293" t="str">
            <v>CLAVE PROD SERV</v>
          </cell>
          <cell r="D293" t="str">
            <v>DESCRIPCION</v>
          </cell>
          <cell r="E293" t="str">
            <v>CDG GENERICO</v>
          </cell>
          <cell r="F293" t="str">
            <v>DESCRIPCION DEL PRODUCTO</v>
          </cell>
          <cell r="G293" t="str">
            <v>PIEZAS POR CAJA</v>
          </cell>
          <cell r="H293" t="str">
            <v>EMPAQUE</v>
          </cell>
          <cell r="I293" t="str">
            <v>PRECIO POR CAJA</v>
          </cell>
          <cell r="J293" t="str">
            <v>IEPS</v>
          </cell>
          <cell r="K293" t="str">
            <v>IEPS POR CAJA</v>
          </cell>
          <cell r="L293" t="str">
            <v>PRECIO CAJA MAS IEPS</v>
          </cell>
          <cell r="M293" t="str">
            <v>PRECIO POR UNIDAD</v>
          </cell>
        </row>
        <row r="294">
          <cell r="A294"/>
          <cell r="B294"/>
          <cell r="C294"/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</row>
        <row r="295">
          <cell r="A295"/>
          <cell r="B295"/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</row>
        <row r="296">
          <cell r="A296"/>
          <cell r="B296"/>
          <cell r="C296"/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</row>
        <row r="297">
          <cell r="A297"/>
          <cell r="B297"/>
          <cell r="C297"/>
          <cell r="D297"/>
          <cell r="E297"/>
          <cell r="F297" t="str">
            <v>ÁLVARO PALACIOS - D.O. PRIORAT</v>
          </cell>
          <cell r="G297"/>
          <cell r="H297"/>
          <cell r="I297"/>
          <cell r="J297"/>
          <cell r="K297">
            <v>0.3</v>
          </cell>
          <cell r="L297"/>
          <cell r="M297"/>
        </row>
        <row r="298">
          <cell r="A298">
            <v>8429073023204</v>
          </cell>
          <cell r="B298" t="str">
            <v>TERXXVTXXXXXX210750M</v>
          </cell>
          <cell r="C298">
            <v>50202203</v>
          </cell>
          <cell r="D298" t="str">
            <v>Vino</v>
          </cell>
          <cell r="E298">
            <v>1979</v>
          </cell>
          <cell r="F298" t="str">
            <v>Vino Tinto Les Terrasses 21 de 750 m</v>
          </cell>
          <cell r="G298">
            <v>12</v>
          </cell>
          <cell r="H298" t="str">
            <v>Botella</v>
          </cell>
          <cell r="I298">
            <v>9046.152</v>
          </cell>
          <cell r="J298">
            <v>0.3</v>
          </cell>
          <cell r="K298">
            <v>2713.8456000000001</v>
          </cell>
          <cell r="L298">
            <v>11759.997600000001</v>
          </cell>
          <cell r="M298">
            <v>979.99980000000005</v>
          </cell>
        </row>
        <row r="299">
          <cell r="A299">
            <v>8429073023662</v>
          </cell>
          <cell r="B299" t="str">
            <v>DOFXXVTXXXXXX210750M</v>
          </cell>
          <cell r="C299">
            <v>50202203</v>
          </cell>
          <cell r="D299" t="str">
            <v>Vino</v>
          </cell>
          <cell r="E299">
            <v>1915</v>
          </cell>
          <cell r="F299" t="str">
            <v>Vino Tinto Finca Dofi 21 de 750 m</v>
          </cell>
          <cell r="G299">
            <v>6</v>
          </cell>
          <cell r="H299" t="str">
            <v>Botella</v>
          </cell>
          <cell r="I299">
            <v>9576.9240000000009</v>
          </cell>
          <cell r="J299">
            <v>0.3</v>
          </cell>
          <cell r="K299">
            <v>2873.0772000000002</v>
          </cell>
          <cell r="L299">
            <v>12450.001200000001</v>
          </cell>
          <cell r="M299">
            <v>2075.0001999999999</v>
          </cell>
        </row>
        <row r="300">
          <cell r="A300">
            <v>8429073024010</v>
          </cell>
          <cell r="B300" t="str">
            <v>CAMXXXXVIN001230750M</v>
          </cell>
          <cell r="C300">
            <v>50202203</v>
          </cell>
          <cell r="D300" t="str">
            <v>Vino</v>
          </cell>
          <cell r="E300">
            <v>2104</v>
          </cell>
          <cell r="F300" t="str">
            <v>Vino Tinto Camins 23 de 750 m</v>
          </cell>
          <cell r="G300">
            <v>12</v>
          </cell>
          <cell r="H300" t="str">
            <v>Botella</v>
          </cell>
          <cell r="I300">
            <v>5584.6153846153802</v>
          </cell>
          <cell r="J300">
            <v>0.3</v>
          </cell>
          <cell r="K300">
            <v>1675.3846153846155</v>
          </cell>
          <cell r="L300">
            <v>7260</v>
          </cell>
          <cell r="M300">
            <v>605</v>
          </cell>
        </row>
        <row r="301">
          <cell r="A301">
            <v>8429073020531</v>
          </cell>
          <cell r="B301" t="str">
            <v>ERMXXVTXXXXXX180750M</v>
          </cell>
          <cell r="C301">
            <v>50202203</v>
          </cell>
          <cell r="D301" t="str">
            <v>Vino</v>
          </cell>
          <cell r="E301">
            <v>1791</v>
          </cell>
          <cell r="F301" t="str">
            <v>Vino Tinto L' Ermita 18 de 0750 m</v>
          </cell>
          <cell r="G301">
            <v>6</v>
          </cell>
          <cell r="H301" t="str">
            <v>Botella</v>
          </cell>
          <cell r="I301">
            <v>125307.69</v>
          </cell>
          <cell r="J301">
            <v>0.3</v>
          </cell>
          <cell r="K301">
            <v>37592.307000000001</v>
          </cell>
          <cell r="L301">
            <v>162899.997</v>
          </cell>
          <cell r="M301">
            <v>27149.999500000002</v>
          </cell>
        </row>
        <row r="302">
          <cell r="A302"/>
          <cell r="B302"/>
          <cell r="C302"/>
          <cell r="D302"/>
          <cell r="E302"/>
          <cell r="F302"/>
          <cell r="G302"/>
          <cell r="H302"/>
          <cell r="I302"/>
          <cell r="J302"/>
          <cell r="K302"/>
          <cell r="L302"/>
          <cell r="M302"/>
        </row>
        <row r="303">
          <cell r="A303"/>
          <cell r="B303"/>
          <cell r="C303"/>
          <cell r="D303"/>
          <cell r="E303"/>
          <cell r="F303" t="str">
            <v>DESCENDIENTES DE J. PALACIOS - D.O.  BIERZO</v>
          </cell>
          <cell r="G303"/>
          <cell r="H303"/>
          <cell r="I303"/>
          <cell r="J303"/>
          <cell r="K303">
            <v>0.26500000000000001</v>
          </cell>
          <cell r="L303"/>
          <cell r="M303"/>
        </row>
        <row r="304">
          <cell r="A304">
            <v>8436559741590</v>
          </cell>
          <cell r="B304" t="str">
            <v>PETXXVTXXXXXX200750M</v>
          </cell>
          <cell r="C304">
            <v>50202203</v>
          </cell>
          <cell r="D304" t="str">
            <v>Vino</v>
          </cell>
          <cell r="E304">
            <v>1806</v>
          </cell>
          <cell r="F304" t="str">
            <v>Vino Tinto Petalos del Bierzo 20 de 750 ml</v>
          </cell>
          <cell r="G304">
            <v>12</v>
          </cell>
          <cell r="H304" t="str">
            <v>Botella</v>
          </cell>
          <cell r="I304">
            <v>4505.9279999999999</v>
          </cell>
          <cell r="J304">
            <v>0.26500000000000001</v>
          </cell>
          <cell r="K304">
            <v>1194.0709200000001</v>
          </cell>
          <cell r="L304">
            <v>5699.99892</v>
          </cell>
          <cell r="M304">
            <v>474.99991</v>
          </cell>
        </row>
        <row r="305">
          <cell r="A305"/>
          <cell r="B305"/>
          <cell r="C305"/>
          <cell r="D305"/>
          <cell r="E305"/>
          <cell r="F305"/>
          <cell r="G305"/>
          <cell r="H305"/>
          <cell r="I305"/>
          <cell r="J305"/>
          <cell r="K305"/>
          <cell r="L305"/>
          <cell r="M305"/>
        </row>
        <row r="306">
          <cell r="A306"/>
          <cell r="B306"/>
          <cell r="C306"/>
          <cell r="D306"/>
          <cell r="E306"/>
          <cell r="F306" t="str">
            <v xml:space="preserve">                          VINOS ESPAÑA</v>
          </cell>
          <cell r="G306"/>
          <cell r="H306"/>
          <cell r="I306"/>
          <cell r="J306"/>
          <cell r="K306"/>
          <cell r="L306"/>
          <cell r="M306"/>
        </row>
        <row r="307">
          <cell r="C307"/>
          <cell r="F307" t="str">
            <v>TORRE LA MOREIRA - D.O. RÍAS BAIXAS</v>
          </cell>
          <cell r="K307">
            <v>0.26500000000000001</v>
          </cell>
          <cell r="L307"/>
        </row>
        <row r="308">
          <cell r="A308">
            <v>8420871200019</v>
          </cell>
          <cell r="B308" t="str">
            <v>TLMXXVBXXXXXX160750M</v>
          </cell>
          <cell r="C308">
            <v>50202203</v>
          </cell>
          <cell r="D308" t="str">
            <v>Vino</v>
          </cell>
          <cell r="E308">
            <v>1223</v>
          </cell>
          <cell r="F308" t="str">
            <v>Vino Blanco Torre la Moreira de 750 ml</v>
          </cell>
          <cell r="G308">
            <v>6</v>
          </cell>
          <cell r="H308" t="str">
            <v>Botella</v>
          </cell>
          <cell r="I308">
            <v>1456.1279999999999</v>
          </cell>
          <cell r="J308">
            <v>0.26500000000000001</v>
          </cell>
          <cell r="K308">
            <v>385.87392</v>
          </cell>
          <cell r="L308">
            <v>1842.0019199999999</v>
          </cell>
          <cell r="M308">
            <v>307.00031999999999</v>
          </cell>
        </row>
        <row r="309">
          <cell r="A309"/>
          <cell r="B309"/>
          <cell r="C309"/>
          <cell r="D309"/>
          <cell r="E309"/>
          <cell r="F309"/>
          <cell r="G309"/>
          <cell r="H309"/>
          <cell r="I309"/>
          <cell r="J309"/>
          <cell r="K309"/>
          <cell r="L309"/>
          <cell r="M309"/>
        </row>
        <row r="310">
          <cell r="A310"/>
          <cell r="B310"/>
          <cell r="C310"/>
          <cell r="D310"/>
          <cell r="E310"/>
          <cell r="F310"/>
          <cell r="G310"/>
          <cell r="H310"/>
          <cell r="I310"/>
          <cell r="J310"/>
          <cell r="K310"/>
          <cell r="L310"/>
          <cell r="M310"/>
        </row>
        <row r="311">
          <cell r="A311"/>
          <cell r="B311"/>
          <cell r="C311"/>
          <cell r="D311"/>
          <cell r="E311"/>
          <cell r="F311" t="str">
            <v>MARQUÉS DE VIZHOJA - D.O. RÍAS BAIXAS</v>
          </cell>
          <cell r="G311"/>
          <cell r="H311"/>
          <cell r="I311"/>
          <cell r="J311"/>
          <cell r="K311">
            <v>0.26500000000000001</v>
          </cell>
          <cell r="L311"/>
          <cell r="M311"/>
        </row>
        <row r="312">
          <cell r="A312">
            <v>8420871400105</v>
          </cell>
          <cell r="B312" t="str">
            <v>MVZXXVBXXXXXXXX0375M</v>
          </cell>
          <cell r="C312">
            <v>50202203</v>
          </cell>
          <cell r="D312" t="str">
            <v>Vino</v>
          </cell>
          <cell r="E312">
            <v>672</v>
          </cell>
          <cell r="F312" t="str">
            <v>Vino Blanco Marques de Vizhoja de 375 ml</v>
          </cell>
          <cell r="G312">
            <v>12</v>
          </cell>
          <cell r="H312" t="str">
            <v>Botella</v>
          </cell>
          <cell r="I312">
            <v>996.048</v>
          </cell>
          <cell r="J312">
            <v>0.26500000000000001</v>
          </cell>
          <cell r="K312">
            <v>263.95272</v>
          </cell>
          <cell r="L312">
            <v>1260.00072</v>
          </cell>
          <cell r="M312">
            <v>105.00006</v>
          </cell>
        </row>
        <row r="313">
          <cell r="A313">
            <v>8420871400013</v>
          </cell>
          <cell r="B313" t="str">
            <v>MVZXXVBXXXXXXXX0750M</v>
          </cell>
          <cell r="C313">
            <v>50202203</v>
          </cell>
          <cell r="D313" t="str">
            <v>Vino</v>
          </cell>
          <cell r="E313">
            <v>673</v>
          </cell>
          <cell r="F313" t="str">
            <v>Vino Blanco Marques de Vizhoja de 750 ml</v>
          </cell>
          <cell r="G313">
            <v>6</v>
          </cell>
          <cell r="H313" t="str">
            <v>Botella</v>
          </cell>
          <cell r="I313">
            <v>719.05200000000002</v>
          </cell>
          <cell r="J313">
            <v>0.26500000000000001</v>
          </cell>
          <cell r="K313">
            <v>190.54878000000002</v>
          </cell>
          <cell r="L313">
            <v>909.60077999999999</v>
          </cell>
          <cell r="M313">
            <v>151.60013000000001</v>
          </cell>
        </row>
        <row r="314">
          <cell r="A314">
            <v>8420871300016</v>
          </cell>
          <cell r="B314" t="str">
            <v>SFVXXVBXXXXXXXX0750M</v>
          </cell>
          <cell r="C314">
            <v>50202203</v>
          </cell>
          <cell r="D314" t="str">
            <v>Vino</v>
          </cell>
          <cell r="E314">
            <v>1541</v>
          </cell>
          <cell r="F314" t="str">
            <v>Vino Blanco Señor da Folla Verde de 750 ml</v>
          </cell>
          <cell r="G314">
            <v>6</v>
          </cell>
          <cell r="H314" t="str">
            <v>Botella</v>
          </cell>
          <cell r="I314">
            <v>2656.1279999999997</v>
          </cell>
          <cell r="J314">
            <v>0.26500000000000001</v>
          </cell>
          <cell r="K314">
            <v>703.87392</v>
          </cell>
          <cell r="L314">
            <v>3360.0019199999997</v>
          </cell>
          <cell r="M314">
            <v>560.00031999999999</v>
          </cell>
        </row>
        <row r="315">
          <cell r="A315"/>
          <cell r="B315"/>
          <cell r="C315"/>
          <cell r="D315"/>
          <cell r="E315"/>
          <cell r="F315"/>
          <cell r="G315"/>
          <cell r="H315"/>
          <cell r="I315"/>
          <cell r="J315"/>
          <cell r="K315"/>
          <cell r="L315"/>
          <cell r="M315"/>
        </row>
        <row r="316">
          <cell r="A316"/>
          <cell r="B316"/>
          <cell r="C316"/>
          <cell r="D316"/>
          <cell r="E316"/>
          <cell r="F316"/>
          <cell r="G316"/>
          <cell r="H316"/>
          <cell r="I316"/>
          <cell r="J316"/>
          <cell r="K316"/>
          <cell r="L316"/>
          <cell r="M316"/>
        </row>
        <row r="317">
          <cell r="E317"/>
          <cell r="F317" t="str">
            <v>BELONDRADE - D.O. RUEDA</v>
          </cell>
          <cell r="K317">
            <v>0.26500000000000001</v>
          </cell>
          <cell r="L317"/>
        </row>
        <row r="318">
          <cell r="A318">
            <v>8437020872249</v>
          </cell>
          <cell r="B318" t="str">
            <v>BLUXXXXVIN001220750M</v>
          </cell>
          <cell r="C318">
            <v>50202203</v>
          </cell>
          <cell r="D318" t="str">
            <v>Vino</v>
          </cell>
          <cell r="E318">
            <v>1992</v>
          </cell>
          <cell r="F318" t="str">
            <v>Vino Blanco Belondrade y Lurton 22 de 750 m</v>
          </cell>
          <cell r="G318">
            <v>12</v>
          </cell>
          <cell r="H318" t="str">
            <v>Botella</v>
          </cell>
          <cell r="I318">
            <v>10434.780000000001</v>
          </cell>
          <cell r="J318">
            <v>0.26500000000000001</v>
          </cell>
          <cell r="K318">
            <v>2765.2167000000004</v>
          </cell>
          <cell r="L318">
            <v>13199.996700000002</v>
          </cell>
          <cell r="M318">
            <v>1099.9997250000001</v>
          </cell>
        </row>
        <row r="319">
          <cell r="A319">
            <v>8437020872171</v>
          </cell>
          <cell r="B319" t="str">
            <v>BLUXXVBVERXXX211500M</v>
          </cell>
          <cell r="C319">
            <v>50202203</v>
          </cell>
          <cell r="D319" t="str">
            <v>Vino</v>
          </cell>
          <cell r="E319">
            <v>2062</v>
          </cell>
          <cell r="F319" t="str">
            <v>Vino Blanco Belondrade y Lurton 22 de 1500 m</v>
          </cell>
          <cell r="G319">
            <v>1</v>
          </cell>
          <cell r="H319" t="str">
            <v>Botella</v>
          </cell>
          <cell r="I319">
            <v>2213.438735177866</v>
          </cell>
          <cell r="J319">
            <v>0.26500000000000001</v>
          </cell>
          <cell r="K319">
            <v>586.56126482213449</v>
          </cell>
          <cell r="L319">
            <v>2800.0000000000005</v>
          </cell>
          <cell r="M319">
            <v>2800.0000000000005</v>
          </cell>
        </row>
        <row r="320">
          <cell r="A320">
            <v>8437005740877</v>
          </cell>
          <cell r="B320" t="str">
            <v>BLUXXVBVERXXX173000M</v>
          </cell>
          <cell r="C320">
            <v>50202203</v>
          </cell>
          <cell r="D320" t="str">
            <v>Vino</v>
          </cell>
          <cell r="E320">
            <v>1941</v>
          </cell>
          <cell r="F320" t="str">
            <v>Vino Blanco Belondrade y Lurton 2017 de 3000 m</v>
          </cell>
          <cell r="G320">
            <v>1</v>
          </cell>
          <cell r="H320" t="str">
            <v>Botella</v>
          </cell>
          <cell r="I320">
            <v>8695.65</v>
          </cell>
          <cell r="J320">
            <v>0.26500000000000001</v>
          </cell>
          <cell r="K320">
            <v>2304.3472499999998</v>
          </cell>
          <cell r="L320">
            <v>10999.99725</v>
          </cell>
          <cell r="M320">
            <v>10999.99725</v>
          </cell>
        </row>
        <row r="321">
          <cell r="A321"/>
          <cell r="B321"/>
          <cell r="C321"/>
          <cell r="D321"/>
          <cell r="E321"/>
          <cell r="F321"/>
          <cell r="G321"/>
          <cell r="H321"/>
          <cell r="I321"/>
          <cell r="J321"/>
          <cell r="K321"/>
          <cell r="L321"/>
          <cell r="M321"/>
        </row>
        <row r="322">
          <cell r="A322"/>
          <cell r="B322"/>
          <cell r="C322"/>
          <cell r="D322"/>
          <cell r="E322"/>
          <cell r="F322" t="str">
            <v>BELONDRADE - D.O. TIERRA DE CASTILLA Y LEÓN</v>
          </cell>
          <cell r="G322"/>
          <cell r="H322"/>
          <cell r="I322"/>
          <cell r="J322"/>
          <cell r="K322">
            <v>0.26500000000000001</v>
          </cell>
          <cell r="L322"/>
          <cell r="M322"/>
        </row>
        <row r="323">
          <cell r="A323">
            <v>8437020872201</v>
          </cell>
          <cell r="B323" t="str">
            <v>BQAXXVBVERXXX220750M</v>
          </cell>
          <cell r="C323">
            <v>50202203</v>
          </cell>
          <cell r="D323" t="str">
            <v>Vino</v>
          </cell>
          <cell r="E323">
            <v>1991</v>
          </cell>
          <cell r="F323" t="str">
            <v>Vino Blanco Belondrade Quinta Apolonia 22 de 750m</v>
          </cell>
          <cell r="G323">
            <v>12</v>
          </cell>
          <cell r="H323" t="str">
            <v>Botella</v>
          </cell>
          <cell r="I323">
            <v>4837.9439999999995</v>
          </cell>
          <cell r="J323">
            <v>0.26500000000000001</v>
          </cell>
          <cell r="K323">
            <v>1282.0551599999999</v>
          </cell>
          <cell r="L323">
            <v>6119.9991599999994</v>
          </cell>
          <cell r="M323">
            <v>509.99992999999995</v>
          </cell>
        </row>
        <row r="324">
          <cell r="A324"/>
          <cell r="F324" t="str">
            <v>VINOS - PATA NEGRA - ESPAÑA</v>
          </cell>
          <cell r="L324"/>
        </row>
        <row r="325">
          <cell r="A325"/>
          <cell r="F325"/>
          <cell r="L325"/>
        </row>
        <row r="326">
          <cell r="A326"/>
          <cell r="B326"/>
          <cell r="C326"/>
          <cell r="D326"/>
          <cell r="E326"/>
          <cell r="F326" t="str">
            <v>PATA NEGRA - D.O. CAVA</v>
          </cell>
          <cell r="G326"/>
          <cell r="H326"/>
          <cell r="I326"/>
          <cell r="J326"/>
          <cell r="K326">
            <v>0.26500000000000001</v>
          </cell>
          <cell r="L326"/>
          <cell r="M326"/>
        </row>
        <row r="327">
          <cell r="A327">
            <v>8410261114002</v>
          </cell>
          <cell r="B327" t="str">
            <v>PNGXXVBCAVBRUXX0750M</v>
          </cell>
          <cell r="C327">
            <v>50202205</v>
          </cell>
          <cell r="D327" t="str">
            <v>Vino espumoso</v>
          </cell>
          <cell r="E327">
            <v>757</v>
          </cell>
          <cell r="F327" t="str">
            <v>Vino Blanco Pata Negra Cava Brut de 750 ml</v>
          </cell>
          <cell r="G327">
            <v>6</v>
          </cell>
          <cell r="H327" t="str">
            <v>Botella</v>
          </cell>
          <cell r="I327">
            <v>687.74399999999991</v>
          </cell>
          <cell r="J327">
            <v>0.26500000000000001</v>
          </cell>
          <cell r="K327">
            <v>182.25215999999998</v>
          </cell>
          <cell r="L327">
            <v>869.99615999999992</v>
          </cell>
          <cell r="M327">
            <v>144.99936</v>
          </cell>
        </row>
        <row r="328">
          <cell r="A328">
            <v>8410261114019</v>
          </cell>
          <cell r="B328" t="str">
            <v>PNGXXVRCAVBRUXX0750M</v>
          </cell>
          <cell r="C328">
            <v>50202205</v>
          </cell>
          <cell r="D328" t="str">
            <v>Vino espumoso</v>
          </cell>
          <cell r="E328">
            <v>941</v>
          </cell>
          <cell r="F328" t="str">
            <v>Vino Rosado Pata Negra Cava Brut de 750 ml</v>
          </cell>
          <cell r="G328">
            <v>6</v>
          </cell>
          <cell r="H328" t="str">
            <v>Botella</v>
          </cell>
          <cell r="I328">
            <v>687.74399999999991</v>
          </cell>
          <cell r="J328">
            <v>0.26500000000000001</v>
          </cell>
          <cell r="K328">
            <v>182.25215999999998</v>
          </cell>
          <cell r="L328">
            <v>869.99615999999992</v>
          </cell>
          <cell r="M328">
            <v>144.99936</v>
          </cell>
        </row>
        <row r="329">
          <cell r="A329"/>
          <cell r="B329"/>
          <cell r="C329"/>
          <cell r="D329"/>
          <cell r="E329"/>
          <cell r="G329"/>
          <cell r="H329"/>
          <cell r="I329"/>
          <cell r="J329"/>
          <cell r="L329"/>
          <cell r="M329"/>
        </row>
        <row r="330">
          <cell r="A330"/>
          <cell r="B330"/>
          <cell r="C330"/>
          <cell r="D330"/>
          <cell r="E330"/>
          <cell r="G330"/>
          <cell r="H330"/>
          <cell r="I330"/>
          <cell r="J330"/>
          <cell r="L330"/>
          <cell r="M330"/>
        </row>
        <row r="331">
          <cell r="A331"/>
          <cell r="B331"/>
          <cell r="C331"/>
          <cell r="D331"/>
          <cell r="F331" t="str">
            <v>PATA NEGRA - D.O. RIBERA DEL DUERO</v>
          </cell>
          <cell r="K331">
            <v>0.26500000000000001</v>
          </cell>
          <cell r="L331"/>
        </row>
        <row r="332">
          <cell r="A332">
            <v>8410261111018</v>
          </cell>
          <cell r="B332" t="str">
            <v>PNGXXVTRBDROBXX0750M</v>
          </cell>
          <cell r="C332">
            <v>50202203</v>
          </cell>
          <cell r="D332" t="str">
            <v>Vino</v>
          </cell>
          <cell r="E332">
            <v>760</v>
          </cell>
          <cell r="F332" t="str">
            <v>Vino Tinto Pata Negra Ribera del Duero Roble de 750 ml</v>
          </cell>
          <cell r="G332">
            <v>6</v>
          </cell>
          <cell r="H332" t="str">
            <v>Botella</v>
          </cell>
          <cell r="I332">
            <v>1009.14</v>
          </cell>
          <cell r="J332">
            <v>0.26500000000000001</v>
          </cell>
          <cell r="K332">
            <v>267.4221</v>
          </cell>
          <cell r="L332">
            <v>1276.5621000000001</v>
          </cell>
          <cell r="M332">
            <v>212.76035000000002</v>
          </cell>
        </row>
        <row r="333">
          <cell r="A333">
            <v>8410261111025</v>
          </cell>
          <cell r="B333" t="str">
            <v>PNGXXVTRBDCZAXX0750M</v>
          </cell>
          <cell r="C333">
            <v>50202203</v>
          </cell>
          <cell r="D333" t="str">
            <v>Vino</v>
          </cell>
          <cell r="E333">
            <v>759</v>
          </cell>
          <cell r="F333" t="str">
            <v>Vino Tinto Pata Negra Ribera del Duero Crianza de 750 ml</v>
          </cell>
          <cell r="G333">
            <v>6</v>
          </cell>
          <cell r="H333" t="str">
            <v>Botella</v>
          </cell>
          <cell r="I333">
            <v>1320</v>
          </cell>
          <cell r="J333">
            <v>0.26500000000000001</v>
          </cell>
          <cell r="K333">
            <v>349.8</v>
          </cell>
          <cell r="L333">
            <v>1669.8</v>
          </cell>
          <cell r="M333">
            <v>278.3</v>
          </cell>
        </row>
        <row r="334">
          <cell r="A334"/>
          <cell r="B334"/>
          <cell r="C334"/>
          <cell r="D334"/>
          <cell r="E334"/>
          <cell r="F334"/>
          <cell r="G334"/>
          <cell r="H334"/>
          <cell r="I334"/>
          <cell r="J334"/>
          <cell r="K334"/>
          <cell r="L334"/>
          <cell r="M334"/>
        </row>
        <row r="335">
          <cell r="A335"/>
          <cell r="B335"/>
          <cell r="C335"/>
          <cell r="D335"/>
          <cell r="E335"/>
          <cell r="F335"/>
          <cell r="G335"/>
          <cell r="H335"/>
          <cell r="I335"/>
          <cell r="J335"/>
          <cell r="K335"/>
          <cell r="L335"/>
          <cell r="M335"/>
        </row>
        <row r="336">
          <cell r="A336"/>
          <cell r="B336"/>
          <cell r="C336"/>
          <cell r="D336"/>
          <cell r="F336" t="str">
            <v>PATA NEGRA - D.O. RIOJA</v>
          </cell>
          <cell r="K336">
            <v>0.26500000000000001</v>
          </cell>
          <cell r="L336"/>
        </row>
        <row r="337">
          <cell r="A337">
            <v>8410261112015</v>
          </cell>
          <cell r="B337" t="str">
            <v>PNGXXVTRJACZAXX0750M</v>
          </cell>
          <cell r="C337">
            <v>50202203</v>
          </cell>
          <cell r="D337" t="str">
            <v>Vino</v>
          </cell>
          <cell r="E337">
            <v>761</v>
          </cell>
          <cell r="F337" t="str">
            <v>Vino Tinto Pata Negra Rioja Crianza de 750 ml</v>
          </cell>
          <cell r="G337">
            <v>6</v>
          </cell>
          <cell r="H337" t="str">
            <v>Botella</v>
          </cell>
          <cell r="I337">
            <v>858.49800000000005</v>
          </cell>
          <cell r="J337">
            <v>0.26500000000000001</v>
          </cell>
          <cell r="K337">
            <v>227.50197000000003</v>
          </cell>
          <cell r="L337">
            <v>1085.9999700000001</v>
          </cell>
          <cell r="M337">
            <v>180.99999500000001</v>
          </cell>
        </row>
        <row r="338">
          <cell r="A338">
            <v>8410261112008</v>
          </cell>
          <cell r="B338" t="str">
            <v>PNGXXVTRJAGSLXX0750M</v>
          </cell>
          <cell r="C338">
            <v>50202203</v>
          </cell>
          <cell r="D338" t="str">
            <v>Vino</v>
          </cell>
          <cell r="E338">
            <v>762</v>
          </cell>
          <cell r="F338" t="str">
            <v>Vino Tinto Pata Negra Rioja Gran Selección de 750 ml</v>
          </cell>
          <cell r="G338">
            <v>6</v>
          </cell>
          <cell r="H338" t="str">
            <v>Botella</v>
          </cell>
          <cell r="I338">
            <v>720.94799999999998</v>
          </cell>
          <cell r="J338">
            <v>0.26500000000000001</v>
          </cell>
          <cell r="K338">
            <v>191.05122</v>
          </cell>
          <cell r="L338">
            <v>911.99921999999992</v>
          </cell>
          <cell r="M338">
            <v>151.99986999999999</v>
          </cell>
        </row>
        <row r="339">
          <cell r="A339"/>
          <cell r="L339"/>
          <cell r="M339"/>
        </row>
        <row r="340">
          <cell r="A340"/>
          <cell r="L340"/>
          <cell r="M340"/>
        </row>
        <row r="341">
          <cell r="A341"/>
          <cell r="B341"/>
          <cell r="C341"/>
          <cell r="D341"/>
          <cell r="F341" t="str">
            <v>PATA NEGRA - D.O. TORO</v>
          </cell>
          <cell r="K341">
            <v>0.26500000000000001</v>
          </cell>
          <cell r="L341"/>
        </row>
        <row r="342">
          <cell r="A342">
            <v>8410261111124</v>
          </cell>
          <cell r="B342" t="str">
            <v>PNGXXVTROBTOOXX0750M</v>
          </cell>
          <cell r="C342">
            <v>50202203</v>
          </cell>
          <cell r="D342" t="str">
            <v>Vino</v>
          </cell>
          <cell r="E342">
            <v>1117</v>
          </cell>
          <cell r="F342" t="str">
            <v>Vino Tinto Pata Negra Roble Toro de 750 ml</v>
          </cell>
          <cell r="G342">
            <v>6</v>
          </cell>
          <cell r="H342" t="str">
            <v>Botella</v>
          </cell>
          <cell r="I342">
            <v>617.09999999999991</v>
          </cell>
          <cell r="J342">
            <v>0.26500000000000001</v>
          </cell>
          <cell r="K342">
            <v>163.53149999999999</v>
          </cell>
          <cell r="L342">
            <v>780.63149999999996</v>
          </cell>
          <cell r="M342">
            <v>130.10524999999998</v>
          </cell>
        </row>
        <row r="343">
          <cell r="A343"/>
          <cell r="B343"/>
          <cell r="C343"/>
          <cell r="D343"/>
          <cell r="E343"/>
          <cell r="F343"/>
          <cell r="G343"/>
          <cell r="H343"/>
          <cell r="I343"/>
          <cell r="J343"/>
          <cell r="K343"/>
          <cell r="L343"/>
          <cell r="M343"/>
        </row>
        <row r="344">
          <cell r="A344"/>
          <cell r="B344"/>
          <cell r="C344"/>
          <cell r="D344"/>
          <cell r="E344"/>
          <cell r="F344"/>
          <cell r="G344"/>
          <cell r="H344"/>
          <cell r="I344"/>
          <cell r="J344"/>
          <cell r="K344"/>
          <cell r="L344"/>
          <cell r="M344"/>
        </row>
        <row r="345">
          <cell r="A345"/>
          <cell r="B345"/>
          <cell r="C345"/>
          <cell r="D345"/>
          <cell r="F345" t="str">
            <v>PATA NEGRA - D.O. RUEDA</v>
          </cell>
          <cell r="K345">
            <v>0.26500000000000001</v>
          </cell>
          <cell r="L345"/>
        </row>
        <row r="346">
          <cell r="A346">
            <v>8410261113005</v>
          </cell>
          <cell r="B346" t="str">
            <v>PNGXXVBRDAVRDXX0750M</v>
          </cell>
          <cell r="C346">
            <v>50202203</v>
          </cell>
          <cell r="D346" t="str">
            <v>Vino</v>
          </cell>
          <cell r="E346">
            <v>758</v>
          </cell>
          <cell r="F346" t="str">
            <v>Vino Blanco Pata Negra Rueda Verdejo de 750 ml</v>
          </cell>
          <cell r="G346">
            <v>6</v>
          </cell>
          <cell r="H346" t="str">
            <v>Botella</v>
          </cell>
          <cell r="I346">
            <v>687.75</v>
          </cell>
          <cell r="J346">
            <v>0.26500000000000001</v>
          </cell>
          <cell r="K346">
            <v>182.25375</v>
          </cell>
          <cell r="L346">
            <v>870.00374999999997</v>
          </cell>
          <cell r="M346">
            <v>145.00062499999999</v>
          </cell>
        </row>
        <row r="347">
          <cell r="A347"/>
          <cell r="B347"/>
          <cell r="C347"/>
          <cell r="D347"/>
          <cell r="E347"/>
          <cell r="G347"/>
          <cell r="H347"/>
          <cell r="I347"/>
          <cell r="J347"/>
          <cell r="K347"/>
          <cell r="L347"/>
          <cell r="M347"/>
        </row>
        <row r="348">
          <cell r="A348"/>
          <cell r="B348"/>
          <cell r="C348"/>
          <cell r="D348"/>
          <cell r="E348"/>
          <cell r="F348" t="str">
            <v>A estos precios Incrementar el 16% I.V.A.</v>
          </cell>
          <cell r="G348"/>
          <cell r="H348"/>
          <cell r="I348"/>
          <cell r="J348"/>
          <cell r="K348"/>
          <cell r="L348"/>
          <cell r="M348"/>
        </row>
        <row r="349">
          <cell r="A349"/>
          <cell r="B349"/>
          <cell r="C349"/>
          <cell r="D349"/>
          <cell r="E349"/>
          <cell r="F349"/>
          <cell r="G349"/>
          <cell r="H349"/>
          <cell r="I349"/>
          <cell r="J349"/>
          <cell r="K349"/>
          <cell r="M349" t="str">
            <v>Página 11</v>
          </cell>
        </row>
        <row r="350">
          <cell r="M350"/>
        </row>
        <row r="351">
          <cell r="A351" t="str">
            <v xml:space="preserve">CODIGO DE BARRAS </v>
          </cell>
          <cell r="B351" t="str">
            <v xml:space="preserve">CLAVE  PZA ACCPAC </v>
          </cell>
          <cell r="C351" t="str">
            <v>CLAVE PROD SERV</v>
          </cell>
          <cell r="D351" t="str">
            <v>DESCRIPCION</v>
          </cell>
          <cell r="E351" t="str">
            <v>CDG GENERICO</v>
          </cell>
          <cell r="F351" t="str">
            <v>DESCRIPCION DEL PRODUCTO</v>
          </cell>
          <cell r="G351" t="str">
            <v>PIEZAS POR CAJA</v>
          </cell>
          <cell r="H351" t="str">
            <v>EMPAQUE</v>
          </cell>
          <cell r="I351" t="str">
            <v>PRECIO POR CAJA</v>
          </cell>
          <cell r="J351" t="str">
            <v>IEPS</v>
          </cell>
          <cell r="K351" t="str">
            <v>IEPS POR CAJA</v>
          </cell>
          <cell r="L351" t="str">
            <v>PRECIO CAJA MAS IEPS</v>
          </cell>
          <cell r="M351" t="str">
            <v>PRECIO POR UNIDAD</v>
          </cell>
        </row>
        <row r="352">
          <cell r="A352"/>
          <cell r="B352"/>
          <cell r="C352"/>
          <cell r="D352"/>
          <cell r="E352"/>
          <cell r="F352"/>
          <cell r="G352"/>
          <cell r="H352"/>
          <cell r="I352"/>
          <cell r="J352"/>
          <cell r="K352"/>
          <cell r="L352"/>
          <cell r="M352"/>
        </row>
        <row r="353">
          <cell r="F353" t="str">
            <v xml:space="preserve">                          VINOS ESPAÑA</v>
          </cell>
          <cell r="M353"/>
        </row>
        <row r="354">
          <cell r="A354"/>
          <cell r="F354" t="str">
            <v>PATA NEGRA - D.O. VALDEPEÑAS</v>
          </cell>
          <cell r="K354">
            <v>0.26500000000000001</v>
          </cell>
          <cell r="L354"/>
        </row>
        <row r="355">
          <cell r="A355">
            <v>8410415580769</v>
          </cell>
          <cell r="B355" t="str">
            <v>PNGXXVTVLPROBXX0750M</v>
          </cell>
          <cell r="C355">
            <v>50202203</v>
          </cell>
          <cell r="D355" t="str">
            <v>Vino</v>
          </cell>
          <cell r="E355">
            <v>766</v>
          </cell>
          <cell r="F355" t="str">
            <v>Vino Tinto Pata Negra Valdepeñas Roble de 750 ml</v>
          </cell>
          <cell r="G355">
            <v>6</v>
          </cell>
          <cell r="H355" t="str">
            <v>Botella</v>
          </cell>
          <cell r="I355">
            <v>443.47800000000001</v>
          </cell>
          <cell r="J355">
            <v>0.26500000000000001</v>
          </cell>
          <cell r="K355">
            <v>117.52167000000001</v>
          </cell>
          <cell r="L355">
            <v>560.99967000000004</v>
          </cell>
          <cell r="M355">
            <v>93.499945000000011</v>
          </cell>
        </row>
        <row r="356">
          <cell r="A356">
            <v>8410415580752</v>
          </cell>
          <cell r="B356" t="str">
            <v>PNGXXVTVLPBIVXX0750M</v>
          </cell>
          <cell r="C356">
            <v>50202203</v>
          </cell>
          <cell r="D356" t="str">
            <v>Vino</v>
          </cell>
          <cell r="E356">
            <v>1148</v>
          </cell>
          <cell r="F356" t="str">
            <v>Vino Tinto Pata Negra Valdepeñas Temp/Cab de 750 ml</v>
          </cell>
          <cell r="G356">
            <v>6</v>
          </cell>
          <cell r="H356" t="str">
            <v>Botella</v>
          </cell>
          <cell r="I356">
            <v>443.48</v>
          </cell>
          <cell r="J356">
            <v>0.26500000000000001</v>
          </cell>
          <cell r="K356">
            <v>117.52220000000001</v>
          </cell>
          <cell r="L356">
            <v>561.00220000000002</v>
          </cell>
          <cell r="M356">
            <v>93.500366666666665</v>
          </cell>
        </row>
        <row r="357">
          <cell r="A357">
            <v>8410415360729</v>
          </cell>
          <cell r="B357" t="str">
            <v>PNGXXVTVLPCZAXX0750M</v>
          </cell>
          <cell r="C357">
            <v>50202203</v>
          </cell>
          <cell r="D357" t="str">
            <v>Vino</v>
          </cell>
          <cell r="E357">
            <v>763</v>
          </cell>
          <cell r="F357" t="str">
            <v>Vino Tinto Pata Negra Valdepeñas Crianza de 750 ml</v>
          </cell>
          <cell r="G357">
            <v>6</v>
          </cell>
          <cell r="H357" t="str">
            <v>Botella</v>
          </cell>
          <cell r="I357">
            <v>596.46</v>
          </cell>
          <cell r="J357">
            <v>0.26500000000000001</v>
          </cell>
          <cell r="K357">
            <v>158.06190000000001</v>
          </cell>
          <cell r="L357">
            <v>754.52190000000007</v>
          </cell>
          <cell r="M357">
            <v>125.75365000000001</v>
          </cell>
        </row>
        <row r="358">
          <cell r="A358">
            <v>8410415370728</v>
          </cell>
          <cell r="B358" t="str">
            <v>PNGXXVTVLPRVAXX0750M</v>
          </cell>
          <cell r="C358">
            <v>50202203</v>
          </cell>
          <cell r="D358" t="str">
            <v>Vino</v>
          </cell>
          <cell r="E358">
            <v>767</v>
          </cell>
          <cell r="F358" t="str">
            <v>Vino Tinto Pata Negra Valdepeñas Reserva de 750 ml</v>
          </cell>
          <cell r="G358">
            <v>6</v>
          </cell>
          <cell r="H358" t="str">
            <v>Botella</v>
          </cell>
          <cell r="I358">
            <v>782.64</v>
          </cell>
          <cell r="J358">
            <v>0.26500000000000001</v>
          </cell>
          <cell r="K358">
            <v>207.39960000000002</v>
          </cell>
          <cell r="L358">
            <v>990.03960000000006</v>
          </cell>
          <cell r="M358">
            <v>165.00660000000002</v>
          </cell>
        </row>
        <row r="359">
          <cell r="A359"/>
          <cell r="B359"/>
          <cell r="C359"/>
          <cell r="D359"/>
          <cell r="E359"/>
          <cell r="F359"/>
          <cell r="G359"/>
          <cell r="H359"/>
          <cell r="I359"/>
          <cell r="J359"/>
          <cell r="K359"/>
          <cell r="L359"/>
          <cell r="M359"/>
        </row>
        <row r="360">
          <cell r="A360"/>
          <cell r="L360"/>
        </row>
        <row r="361">
          <cell r="A361"/>
          <cell r="B361"/>
          <cell r="C361"/>
          <cell r="D361"/>
          <cell r="F361" t="str">
            <v>PATA NEGRA - D.O. JUMILLA</v>
          </cell>
          <cell r="K361">
            <v>0.3</v>
          </cell>
          <cell r="L361"/>
        </row>
        <row r="362">
          <cell r="A362">
            <v>8410261115016</v>
          </cell>
          <cell r="B362" t="str">
            <v>PNGAPVTJUMXXXXX0750M</v>
          </cell>
          <cell r="C362">
            <v>50202203</v>
          </cell>
          <cell r="D362" t="str">
            <v>Vino</v>
          </cell>
          <cell r="E362">
            <v>1175</v>
          </cell>
          <cell r="F362" t="str">
            <v>Vino Tinto Pata Negra Apasionado Jumilla de 750 ml</v>
          </cell>
          <cell r="G362">
            <v>6</v>
          </cell>
          <cell r="H362" t="str">
            <v>Botella</v>
          </cell>
          <cell r="I362">
            <v>766.15199999999993</v>
          </cell>
          <cell r="J362">
            <v>0.3</v>
          </cell>
          <cell r="K362">
            <v>229.84559999999996</v>
          </cell>
          <cell r="L362">
            <v>995.99759999999992</v>
          </cell>
          <cell r="M362">
            <v>165.99959999999999</v>
          </cell>
        </row>
        <row r="364">
          <cell r="A364"/>
          <cell r="B364"/>
          <cell r="C364"/>
          <cell r="D364"/>
          <cell r="E364" t="str">
            <v xml:space="preserve">VINOS DON SIMON - ESPAÑA  </v>
          </cell>
          <cell r="F364"/>
          <cell r="L364"/>
        </row>
        <row r="365">
          <cell r="A365"/>
          <cell r="B365"/>
          <cell r="C365"/>
          <cell r="D365"/>
          <cell r="F365" t="str">
            <v xml:space="preserve">DON SIMON - PRISMA / SELECCIÓN </v>
          </cell>
          <cell r="K365">
            <v>0.26500000000000001</v>
          </cell>
          <cell r="L365"/>
        </row>
        <row r="366">
          <cell r="A366">
            <v>8410261206257</v>
          </cell>
          <cell r="B366" t="str">
            <v>DSISLVTXXXCABXX0750M</v>
          </cell>
          <cell r="C366">
            <v>50202203</v>
          </cell>
          <cell r="D366" t="str">
            <v>Vino</v>
          </cell>
          <cell r="E366">
            <v>1166</v>
          </cell>
          <cell r="F366" t="str">
            <v>Vino Tinto Don Simón Selección Cabernet Sauvignon de 750 ml</v>
          </cell>
          <cell r="G366">
            <v>12</v>
          </cell>
          <cell r="H366" t="str">
            <v>Botella</v>
          </cell>
          <cell r="I366">
            <v>697.2</v>
          </cell>
          <cell r="J366">
            <v>0.26500000000000001</v>
          </cell>
          <cell r="K366">
            <v>184.75800000000001</v>
          </cell>
          <cell r="L366">
            <v>881.95800000000008</v>
          </cell>
          <cell r="M366">
            <v>73.496500000000012</v>
          </cell>
        </row>
        <row r="367">
          <cell r="A367">
            <v>8410261151625</v>
          </cell>
          <cell r="B367" t="str">
            <v>DSIXXSGXXXTINXX1500M</v>
          </cell>
          <cell r="C367">
            <v>50202200</v>
          </cell>
          <cell r="D367" t="str">
            <v>Bebidas alcoholicas</v>
          </cell>
          <cell r="E367">
            <v>1170</v>
          </cell>
          <cell r="F367" t="str">
            <v>Sangría Don Simón Tinta de 1500 ml</v>
          </cell>
          <cell r="G367">
            <v>6</v>
          </cell>
          <cell r="H367" t="str">
            <v>Botella</v>
          </cell>
          <cell r="I367">
            <v>382.06</v>
          </cell>
          <cell r="J367">
            <v>0.26500000000000001</v>
          </cell>
          <cell r="K367">
            <v>101.24590000000001</v>
          </cell>
          <cell r="L367">
            <v>483.30590000000001</v>
          </cell>
          <cell r="M367">
            <v>80.550983333333335</v>
          </cell>
        </row>
        <row r="368">
          <cell r="E368"/>
          <cell r="K368"/>
          <cell r="L368"/>
        </row>
        <row r="369">
          <cell r="A369"/>
          <cell r="L369"/>
        </row>
        <row r="370">
          <cell r="A370"/>
          <cell r="F370" t="str">
            <v>DON SIMON - PRISMA / NATURE</v>
          </cell>
          <cell r="K370">
            <v>0.26500000000000001</v>
          </cell>
          <cell r="L370"/>
        </row>
        <row r="371">
          <cell r="A371">
            <v>8410261206462</v>
          </cell>
          <cell r="B371" t="str">
            <v>DSINAVTXXXCABXX0750M</v>
          </cell>
          <cell r="C371">
            <v>50202203</v>
          </cell>
          <cell r="D371" t="str">
            <v>Vino</v>
          </cell>
          <cell r="E371">
            <v>1652</v>
          </cell>
          <cell r="F371" t="str">
            <v>Vino Tinto Don Simon Nature Cabernet Sauvignon 750 ml</v>
          </cell>
          <cell r="G371">
            <v>12</v>
          </cell>
          <cell r="H371" t="str">
            <v>Botella</v>
          </cell>
          <cell r="I371">
            <v>633.20000000000005</v>
          </cell>
          <cell r="J371">
            <v>0.26500000000000001</v>
          </cell>
          <cell r="K371">
            <v>167.79800000000003</v>
          </cell>
          <cell r="L371">
            <v>800.99800000000005</v>
          </cell>
          <cell r="M371">
            <v>66.749833333333342</v>
          </cell>
        </row>
        <row r="372">
          <cell r="A372">
            <v>8410261206455</v>
          </cell>
          <cell r="B372" t="str">
            <v>DSINAVTXXXMERXX0750M</v>
          </cell>
          <cell r="C372">
            <v>50202203</v>
          </cell>
          <cell r="D372" t="str">
            <v>Vino</v>
          </cell>
          <cell r="E372">
            <v>1653</v>
          </cell>
          <cell r="F372" t="str">
            <v>Vino Tinto Don Simon Nature Merlot 750 ml</v>
          </cell>
          <cell r="G372">
            <v>12</v>
          </cell>
          <cell r="H372" t="str">
            <v>Botella</v>
          </cell>
          <cell r="I372">
            <v>633.20000000000005</v>
          </cell>
          <cell r="J372">
            <v>0.26500000000000001</v>
          </cell>
          <cell r="K372">
            <v>167.79800000000003</v>
          </cell>
          <cell r="L372">
            <v>800.99800000000005</v>
          </cell>
          <cell r="M372">
            <v>66.749833333333342</v>
          </cell>
        </row>
        <row r="373">
          <cell r="A373">
            <v>8410261206448</v>
          </cell>
          <cell r="B373" t="str">
            <v>DSINAVTXXXTEMXX0750M</v>
          </cell>
          <cell r="C373">
            <v>50202203</v>
          </cell>
          <cell r="D373" t="str">
            <v>Vino</v>
          </cell>
          <cell r="E373">
            <v>1654</v>
          </cell>
          <cell r="F373" t="str">
            <v>Vino Tinto Don Simon Nature Tempranillo 750 ml</v>
          </cell>
          <cell r="G373">
            <v>12</v>
          </cell>
          <cell r="H373" t="str">
            <v>Botella</v>
          </cell>
          <cell r="I373">
            <v>633.20000000000005</v>
          </cell>
          <cell r="J373">
            <v>0.26500000000000001</v>
          </cell>
          <cell r="K373">
            <v>167.79800000000003</v>
          </cell>
          <cell r="L373">
            <v>800.99800000000005</v>
          </cell>
          <cell r="M373">
            <v>66.749833333333342</v>
          </cell>
        </row>
        <row r="374">
          <cell r="A374"/>
          <cell r="L374"/>
          <cell r="M374"/>
        </row>
        <row r="375">
          <cell r="E375"/>
          <cell r="K375"/>
          <cell r="L375"/>
        </row>
        <row r="376">
          <cell r="A376"/>
          <cell r="B376"/>
          <cell r="C376"/>
          <cell r="D376"/>
          <cell r="F376" t="str">
            <v xml:space="preserve">DON GARCIA - ESPAÑA  </v>
          </cell>
          <cell r="K376">
            <v>0.26500000000000001</v>
          </cell>
          <cell r="L376"/>
        </row>
        <row r="377">
          <cell r="A377">
            <v>8410261033112</v>
          </cell>
          <cell r="B377" t="str">
            <v>DGAXXVBXXXXXXXX1000M</v>
          </cell>
          <cell r="C377">
            <v>50202203</v>
          </cell>
          <cell r="D377" t="str">
            <v>Vino</v>
          </cell>
          <cell r="E377">
            <v>1194</v>
          </cell>
          <cell r="F377" t="str">
            <v>Vino Blanco Don Garcia de 1000 ml</v>
          </cell>
          <cell r="G377">
            <v>12</v>
          </cell>
          <cell r="H377" t="str">
            <v>Botella</v>
          </cell>
          <cell r="I377">
            <v>531.22799999999995</v>
          </cell>
          <cell r="J377">
            <v>0.26500000000000001</v>
          </cell>
          <cell r="K377">
            <v>140.77542</v>
          </cell>
          <cell r="L377">
            <v>672.00342000000001</v>
          </cell>
          <cell r="M377">
            <v>56.000284999999998</v>
          </cell>
        </row>
        <row r="378">
          <cell r="A378">
            <v>8410261031187</v>
          </cell>
          <cell r="B378" t="str">
            <v>DGAXXVTXXXXXXXX1000M</v>
          </cell>
          <cell r="C378">
            <v>50202203</v>
          </cell>
          <cell r="D378" t="str">
            <v>Vino</v>
          </cell>
          <cell r="E378">
            <v>1195</v>
          </cell>
          <cell r="F378" t="str">
            <v>Vino Tinto Don Garcia de 1000 ml</v>
          </cell>
          <cell r="G378">
            <v>12</v>
          </cell>
          <cell r="H378" t="str">
            <v>Botella</v>
          </cell>
          <cell r="I378">
            <v>531.22799999999995</v>
          </cell>
          <cell r="J378">
            <v>0.26500000000000001</v>
          </cell>
          <cell r="K378">
            <v>140.77542</v>
          </cell>
          <cell r="L378">
            <v>672.00342000000001</v>
          </cell>
          <cell r="M378">
            <v>56.000284999999998</v>
          </cell>
        </row>
        <row r="380">
          <cell r="A380"/>
          <cell r="E380"/>
          <cell r="F380" t="str">
            <v>VINOS HUNGRIA</v>
          </cell>
          <cell r="L380"/>
          <cell r="M380"/>
        </row>
        <row r="381">
          <cell r="A381"/>
          <cell r="E381"/>
          <cell r="L381"/>
        </row>
        <row r="382">
          <cell r="A382"/>
          <cell r="B382"/>
          <cell r="C382"/>
          <cell r="D382"/>
          <cell r="E382"/>
          <cell r="F382" t="str">
            <v>TOKAJI -  D.O. TOKAJ (BODEGA DE VEGA SICILIA)</v>
          </cell>
          <cell r="G382"/>
          <cell r="H382"/>
          <cell r="I382"/>
          <cell r="J382"/>
          <cell r="K382">
            <v>0.26500000000000001</v>
          </cell>
          <cell r="L382"/>
          <cell r="M382"/>
        </row>
        <row r="383">
          <cell r="A383">
            <v>5998835017209</v>
          </cell>
          <cell r="B383" t="str">
            <v>OREXXXXVIN001200750M</v>
          </cell>
          <cell r="C383">
            <v>50202203</v>
          </cell>
          <cell r="D383" t="str">
            <v>Vino</v>
          </cell>
          <cell r="E383">
            <v>2063</v>
          </cell>
          <cell r="F383" t="str">
            <v>Vino Blanco Oremus Petracs Furmit 20 de 750 ml</v>
          </cell>
          <cell r="G383">
            <v>3</v>
          </cell>
          <cell r="H383" t="str">
            <v>Botella</v>
          </cell>
          <cell r="I383">
            <v>6403.1620553359689</v>
          </cell>
          <cell r="J383">
            <v>0.26500000000000001</v>
          </cell>
          <cell r="K383">
            <v>1696.837944664032</v>
          </cell>
          <cell r="L383">
            <v>8100.0000000000009</v>
          </cell>
          <cell r="M383">
            <v>2700.0000000000005</v>
          </cell>
        </row>
        <row r="384">
          <cell r="A384">
            <v>5998835033186</v>
          </cell>
          <cell r="B384" t="str">
            <v>OREXXXXVIN001180500M</v>
          </cell>
          <cell r="C384">
            <v>50202203</v>
          </cell>
          <cell r="D384" t="str">
            <v>Vino</v>
          </cell>
          <cell r="E384">
            <v>2028</v>
          </cell>
          <cell r="F384" t="str">
            <v>Vino Dulce Oremus 3 Puttonyos 18 de 500 ml</v>
          </cell>
          <cell r="G384">
            <v>6</v>
          </cell>
          <cell r="H384" t="str">
            <v>Botella</v>
          </cell>
          <cell r="I384">
            <v>5957.312252964427</v>
          </cell>
          <cell r="J384">
            <v>0.26500000000000001</v>
          </cell>
          <cell r="K384">
            <v>1578.6877470355732</v>
          </cell>
          <cell r="L384">
            <v>7536</v>
          </cell>
          <cell r="M384">
            <v>1256</v>
          </cell>
        </row>
        <row r="385">
          <cell r="A385">
            <v>5998835036149</v>
          </cell>
          <cell r="B385" t="str">
            <v>OREXXVD6PTAZS140500M</v>
          </cell>
          <cell r="C385">
            <v>50202203</v>
          </cell>
          <cell r="D385" t="str">
            <v>Vino</v>
          </cell>
          <cell r="E385">
            <v>1863</v>
          </cell>
          <cell r="F385" t="str">
            <v>Vino Dulce OremusTokaji Azsu 6 Puttonyos 14 de 500 m</v>
          </cell>
          <cell r="G385">
            <v>6</v>
          </cell>
          <cell r="H385" t="str">
            <v>Botella</v>
          </cell>
          <cell r="I385">
            <v>13280.629799999999</v>
          </cell>
          <cell r="J385">
            <v>0.26500000000000001</v>
          </cell>
          <cell r="K385">
            <v>3519.3668969999999</v>
          </cell>
          <cell r="L385">
            <v>16799.996696999999</v>
          </cell>
          <cell r="M385">
            <v>2799.9994494999996</v>
          </cell>
        </row>
        <row r="386">
          <cell r="A386">
            <v>5998835035142</v>
          </cell>
          <cell r="B386" t="str">
            <v>OREXXVD5PTAZS140500M</v>
          </cell>
          <cell r="C386">
            <v>50202203</v>
          </cell>
          <cell r="D386" t="str">
            <v>Vino</v>
          </cell>
          <cell r="E386">
            <v>1787</v>
          </cell>
          <cell r="F386" t="str">
            <v>Vino Dulce Oremus Tokaji Azsu 5 Puttonyos 14 de 0500m</v>
          </cell>
          <cell r="G386">
            <v>6</v>
          </cell>
          <cell r="H386" t="str">
            <v>Botella</v>
          </cell>
          <cell r="I386">
            <v>10055.333999999999</v>
          </cell>
          <cell r="J386">
            <v>0.26500000000000001</v>
          </cell>
          <cell r="K386">
            <v>2664.6635099999999</v>
          </cell>
          <cell r="L386">
            <v>12719.997509999999</v>
          </cell>
          <cell r="M386">
            <v>2119.999585</v>
          </cell>
        </row>
        <row r="387">
          <cell r="A387">
            <v>5998835045219</v>
          </cell>
          <cell r="B387" t="str">
            <v>OREXXVDVTDXXX210500M</v>
          </cell>
          <cell r="C387">
            <v>50202203</v>
          </cell>
          <cell r="D387" t="str">
            <v>Vino</v>
          </cell>
          <cell r="E387">
            <v>1993</v>
          </cell>
          <cell r="F387" t="str">
            <v>Vino Dulce Oremus Tokaji Vendimia Tardía 21 de 500 m</v>
          </cell>
          <cell r="G387">
            <v>6</v>
          </cell>
          <cell r="H387" t="str">
            <v>Botella</v>
          </cell>
          <cell r="I387">
            <v>3794.4659999999994</v>
          </cell>
          <cell r="J387">
            <v>0.26500000000000001</v>
          </cell>
          <cell r="K387">
            <v>1005.5334899999999</v>
          </cell>
          <cell r="L387">
            <v>4799.9994899999992</v>
          </cell>
          <cell r="M387">
            <v>799.99991499999987</v>
          </cell>
        </row>
        <row r="388">
          <cell r="A388">
            <v>5998835040214</v>
          </cell>
          <cell r="B388" t="str">
            <v>OREXXVBMADXXX210750M</v>
          </cell>
          <cell r="C388">
            <v>50202203</v>
          </cell>
          <cell r="D388" t="str">
            <v>Vino</v>
          </cell>
          <cell r="E388">
            <v>2048</v>
          </cell>
          <cell r="F388" t="str">
            <v>Vino Blanco Oremus Tokaji Mandolas 21 de 0750 ml</v>
          </cell>
          <cell r="G388">
            <v>6</v>
          </cell>
          <cell r="H388" t="str">
            <v>Botella</v>
          </cell>
          <cell r="I388">
            <v>3320.1581027667985</v>
          </cell>
          <cell r="J388">
            <v>0.26500000000000001</v>
          </cell>
          <cell r="K388">
            <v>879.84189723320162</v>
          </cell>
          <cell r="L388">
            <v>4200</v>
          </cell>
          <cell r="M388">
            <v>700</v>
          </cell>
        </row>
        <row r="389">
          <cell r="A389">
            <v>5998835020216</v>
          </cell>
          <cell r="B389" t="str">
            <v>OREXXXXVIN001211500M</v>
          </cell>
          <cell r="C389">
            <v>50202203</v>
          </cell>
          <cell r="D389" t="str">
            <v>Vino</v>
          </cell>
          <cell r="E389">
            <v>2033</v>
          </cell>
          <cell r="F389" t="str">
            <v>Vino Blanco Oremus Tokaji Mandolas 21 de 1500 ml</v>
          </cell>
          <cell r="G389">
            <v>1</v>
          </cell>
          <cell r="H389" t="str">
            <v>Botella</v>
          </cell>
          <cell r="I389">
            <v>1324.110671936759</v>
          </cell>
          <cell r="J389">
            <v>0.26500000000000001</v>
          </cell>
          <cell r="K389">
            <v>350.88932806324112</v>
          </cell>
          <cell r="L389">
            <v>1675</v>
          </cell>
          <cell r="M389">
            <v>1675</v>
          </cell>
        </row>
        <row r="390">
          <cell r="A390">
            <v>7502219320861</v>
          </cell>
          <cell r="B390" t="str">
            <v>OREXXVDESTXXXXXXXXXX</v>
          </cell>
          <cell r="C390">
            <v>50202203</v>
          </cell>
          <cell r="D390" t="str">
            <v>Vino</v>
          </cell>
          <cell r="E390">
            <v>1827</v>
          </cell>
          <cell r="F390" t="str">
            <v>Oremus Luxury Legends 5 ptt 1972 -2000 - 2013</v>
          </cell>
          <cell r="G390">
            <v>1</v>
          </cell>
          <cell r="H390" t="str">
            <v>Botella</v>
          </cell>
          <cell r="I390">
            <v>3367.59</v>
          </cell>
          <cell r="J390">
            <v>0.26500000000000001</v>
          </cell>
          <cell r="K390">
            <v>892.41135000000008</v>
          </cell>
          <cell r="L390">
            <v>4260.0013500000005</v>
          </cell>
          <cell r="M390">
            <v>4260.0013500000005</v>
          </cell>
        </row>
        <row r="391">
          <cell r="A391"/>
          <cell r="B391"/>
          <cell r="C391"/>
          <cell r="D391"/>
          <cell r="E391"/>
          <cell r="F391"/>
          <cell r="G391"/>
          <cell r="H391"/>
          <cell r="I391"/>
          <cell r="J391"/>
          <cell r="K391"/>
          <cell r="L391"/>
          <cell r="M391"/>
        </row>
        <row r="392">
          <cell r="A392"/>
          <cell r="F392" t="str">
            <v>A estos precios Incrementar el 16% I.V.A.</v>
          </cell>
          <cell r="L392"/>
        </row>
        <row r="393">
          <cell r="A393"/>
          <cell r="M393" t="str">
            <v>Página 12</v>
          </cell>
        </row>
        <row r="394">
          <cell r="A394"/>
          <cell r="L394"/>
          <cell r="M394"/>
        </row>
        <row r="395">
          <cell r="A395" t="str">
            <v xml:space="preserve">CODIGO DE BARRAS </v>
          </cell>
          <cell r="B395" t="str">
            <v xml:space="preserve">CLAVE  PZA ACCPAC </v>
          </cell>
          <cell r="C395" t="str">
            <v>CLAVE PROD SERV</v>
          </cell>
          <cell r="D395" t="str">
            <v>DESCRIPCION</v>
          </cell>
          <cell r="E395" t="str">
            <v>CDG GENERICO</v>
          </cell>
          <cell r="F395" t="str">
            <v>DESCRIPCION DEL PRODUCTO</v>
          </cell>
          <cell r="G395" t="str">
            <v>PIEZAS POR CAJA</v>
          </cell>
          <cell r="H395" t="str">
            <v>EMPAQUE</v>
          </cell>
          <cell r="I395" t="str">
            <v>PRECIO POR CAJA</v>
          </cell>
          <cell r="J395" t="str">
            <v>IEPS</v>
          </cell>
          <cell r="K395" t="str">
            <v>IEPS POR CAJA</v>
          </cell>
          <cell r="L395" t="str">
            <v>PRECIO CAJA MAS IEPS</v>
          </cell>
          <cell r="M395" t="str">
            <v>PRECIO POR UNIDAD</v>
          </cell>
        </row>
        <row r="396">
          <cell r="A396"/>
          <cell r="B396"/>
          <cell r="C396"/>
          <cell r="D396"/>
          <cell r="E396"/>
          <cell r="F396"/>
          <cell r="G396"/>
          <cell r="H396"/>
          <cell r="I396"/>
          <cell r="J396"/>
          <cell r="K396"/>
          <cell r="L396"/>
          <cell r="M396"/>
        </row>
        <row r="397">
          <cell r="A397"/>
          <cell r="C397"/>
          <cell r="D397"/>
          <cell r="E397" t="str">
            <v>VINOS FRANCIA</v>
          </cell>
          <cell r="F397"/>
          <cell r="G397"/>
          <cell r="H397"/>
          <cell r="I397"/>
          <cell r="J397"/>
          <cell r="K397"/>
          <cell r="L397"/>
          <cell r="M397"/>
        </row>
        <row r="398">
          <cell r="A398"/>
          <cell r="B398"/>
          <cell r="C398"/>
          <cell r="D398"/>
          <cell r="E398"/>
          <cell r="G398"/>
          <cell r="H398"/>
          <cell r="I398"/>
          <cell r="J398"/>
          <cell r="K398"/>
          <cell r="L398"/>
          <cell r="M398"/>
        </row>
        <row r="399">
          <cell r="A399"/>
          <cell r="B399"/>
          <cell r="C399"/>
          <cell r="D399"/>
          <cell r="E399"/>
          <cell r="F399" t="str">
            <v xml:space="preserve">LAURENT PERRIER - D.O. CHAMPAGNE </v>
          </cell>
          <cell r="G399"/>
          <cell r="H399"/>
          <cell r="I399"/>
          <cell r="J399"/>
          <cell r="K399">
            <v>0.26500000000000001</v>
          </cell>
          <cell r="L399"/>
          <cell r="M399"/>
        </row>
        <row r="400">
          <cell r="A400">
            <v>3258431220000</v>
          </cell>
          <cell r="B400" t="str">
            <v>LAPXXCPBRUCUVXX0750M</v>
          </cell>
          <cell r="C400">
            <v>50202205</v>
          </cell>
          <cell r="D400" t="str">
            <v>Vino espumoso</v>
          </cell>
          <cell r="E400">
            <v>1305</v>
          </cell>
          <cell r="F400" t="str">
            <v>Champagne Laurent Perrier Brut Cuvée de 750 ml / NEW</v>
          </cell>
          <cell r="G400">
            <v>6</v>
          </cell>
          <cell r="H400" t="str">
            <v>Botella</v>
          </cell>
          <cell r="I400">
            <v>6640.32</v>
          </cell>
          <cell r="J400">
            <v>0.26500000000000001</v>
          </cell>
          <cell r="K400">
            <v>1759.6848</v>
          </cell>
          <cell r="L400">
            <v>8400.0047999999988</v>
          </cell>
          <cell r="M400">
            <v>1400.0007999999998</v>
          </cell>
        </row>
        <row r="401">
          <cell r="A401">
            <v>3258438000001</v>
          </cell>
          <cell r="B401" t="str">
            <v>LAPXXCPCUVXXXXX0750M</v>
          </cell>
          <cell r="C401">
            <v>50202205</v>
          </cell>
          <cell r="D401" t="str">
            <v>Vino espumoso</v>
          </cell>
          <cell r="E401">
            <v>546</v>
          </cell>
          <cell r="F401" t="str">
            <v>Champagne Laurent Perrier Cuvée Rosé de 750 ml</v>
          </cell>
          <cell r="G401">
            <v>6</v>
          </cell>
          <cell r="H401" t="str">
            <v>Botella</v>
          </cell>
          <cell r="I401">
            <v>10899.6</v>
          </cell>
          <cell r="J401">
            <v>0.26500000000000001</v>
          </cell>
          <cell r="K401">
            <v>2888.3940000000002</v>
          </cell>
          <cell r="L401">
            <v>13787.994000000001</v>
          </cell>
          <cell r="M401">
            <v>2297.9990000000003</v>
          </cell>
        </row>
        <row r="402">
          <cell r="A402">
            <v>3258432100004</v>
          </cell>
          <cell r="B402" t="str">
            <v>LAPXXCPCUVXXXXX1500M</v>
          </cell>
          <cell r="C402">
            <v>50202205</v>
          </cell>
          <cell r="D402" t="str">
            <v>Vino espumoso</v>
          </cell>
          <cell r="E402">
            <v>547</v>
          </cell>
          <cell r="F402" t="str">
            <v>Champagne Laurent Perrier Cuve Rose de 1500ml</v>
          </cell>
          <cell r="G402">
            <v>6</v>
          </cell>
          <cell r="H402" t="str">
            <v>Botella</v>
          </cell>
          <cell r="I402">
            <v>26537.55</v>
          </cell>
          <cell r="J402">
            <v>0.26500000000000001</v>
          </cell>
          <cell r="K402">
            <v>7032.45075</v>
          </cell>
          <cell r="L402">
            <v>33570.000749999999</v>
          </cell>
          <cell r="M402">
            <v>5595.0001249999996</v>
          </cell>
        </row>
        <row r="403">
          <cell r="A403">
            <v>84878200007</v>
          </cell>
          <cell r="B403" t="str">
            <v>LAPXXCPGSIXXXXX0750M</v>
          </cell>
          <cell r="C403">
            <v>50202205</v>
          </cell>
          <cell r="D403" t="str">
            <v>Vino espumoso</v>
          </cell>
          <cell r="E403">
            <v>551</v>
          </cell>
          <cell r="F403" t="str">
            <v>Champagne Laurent Perrier Grand Siecle de 750 ml</v>
          </cell>
          <cell r="G403">
            <v>6</v>
          </cell>
          <cell r="H403" t="str">
            <v>Botella</v>
          </cell>
          <cell r="I403">
            <v>25422.924599999998</v>
          </cell>
          <cell r="J403">
            <v>0.26500000000000001</v>
          </cell>
          <cell r="K403">
            <v>6737.0750189999999</v>
          </cell>
          <cell r="L403">
            <v>32159.999618999998</v>
          </cell>
          <cell r="M403">
            <v>5359.9999364999994</v>
          </cell>
        </row>
        <row r="404">
          <cell r="A404">
            <v>3258434320004</v>
          </cell>
          <cell r="B404" t="str">
            <v>LAPXXXXVIN001150750M</v>
          </cell>
          <cell r="C404">
            <v>50202205</v>
          </cell>
          <cell r="D404" t="str">
            <v>Vino espumoso</v>
          </cell>
          <cell r="E404">
            <v>2021</v>
          </cell>
          <cell r="F404" t="str">
            <v>Champagne Laurent Perrier Brut Millesime 15 de 750 ml</v>
          </cell>
          <cell r="G404">
            <v>6</v>
          </cell>
          <cell r="H404" t="str">
            <v>Botella</v>
          </cell>
          <cell r="I404">
            <v>12806.324110671938</v>
          </cell>
          <cell r="J404">
            <v>0.26500000000000001</v>
          </cell>
          <cell r="K404">
            <v>3393.6758893280639</v>
          </cell>
          <cell r="L404">
            <v>16200.000000000002</v>
          </cell>
          <cell r="M404">
            <v>2700.0000000000005</v>
          </cell>
        </row>
        <row r="405">
          <cell r="A405">
            <v>7502219320984</v>
          </cell>
          <cell r="B405" t="str">
            <v>LAPXXCPALEROS120750M</v>
          </cell>
          <cell r="C405">
            <v>50202205</v>
          </cell>
          <cell r="D405" t="str">
            <v>Vino espumoso</v>
          </cell>
          <cell r="E405">
            <v>1916</v>
          </cell>
          <cell r="F405" t="str">
            <v>Champagne Laurent Alexandra Grande Cuvee Rose 12 de 750 ml</v>
          </cell>
          <cell r="G405">
            <v>3</v>
          </cell>
          <cell r="H405" t="str">
            <v>Botella</v>
          </cell>
          <cell r="I405">
            <v>26086.955999999998</v>
          </cell>
          <cell r="J405">
            <v>0.26500000000000001</v>
          </cell>
          <cell r="K405">
            <v>6913.0433400000002</v>
          </cell>
          <cell r="L405">
            <v>32999.999339999995</v>
          </cell>
          <cell r="M405">
            <v>10999.999779999998</v>
          </cell>
        </row>
        <row r="406">
          <cell r="A406"/>
          <cell r="L406"/>
          <cell r="M406"/>
        </row>
        <row r="407">
          <cell r="E407"/>
          <cell r="L407"/>
        </row>
        <row r="408">
          <cell r="E408"/>
          <cell r="F408" t="str">
            <v>OLIVIER LEFLAIVE - FRANCIA</v>
          </cell>
          <cell r="K408">
            <v>0.26500000000000001</v>
          </cell>
          <cell r="L408"/>
        </row>
        <row r="409">
          <cell r="A409">
            <v>3442321048137</v>
          </cell>
          <cell r="B409" t="str">
            <v>OLFBGVBXXXXXX210750M</v>
          </cell>
          <cell r="C409">
            <v>50202203</v>
          </cell>
          <cell r="D409" t="str">
            <v>Vino</v>
          </cell>
          <cell r="E409">
            <v>1970</v>
          </cell>
          <cell r="F409" t="str">
            <v>Vino Blanco Olivier Leflaive Bourgogne Aligote de 750 m</v>
          </cell>
          <cell r="G409">
            <v>6</v>
          </cell>
          <cell r="H409" t="str">
            <v>Botella</v>
          </cell>
          <cell r="I409">
            <v>3130.43</v>
          </cell>
          <cell r="J409">
            <v>0.26500000000000001</v>
          </cell>
          <cell r="K409">
            <v>829.56394999999998</v>
          </cell>
          <cell r="L409">
            <v>3959.99395</v>
          </cell>
          <cell r="M409">
            <v>659.99899166666671</v>
          </cell>
        </row>
        <row r="410">
          <cell r="A410">
            <v>3442321083763</v>
          </cell>
          <cell r="B410" t="str">
            <v>OLFXXXXVIN001220750M</v>
          </cell>
          <cell r="C410">
            <v>50202203</v>
          </cell>
          <cell r="D410" t="str">
            <v>Vino</v>
          </cell>
          <cell r="E410">
            <v>2042</v>
          </cell>
          <cell r="F410" t="str">
            <v>Vino Blanco Olivier Leflaive Saint-Romain de 750 ml</v>
          </cell>
          <cell r="G410">
            <v>6</v>
          </cell>
          <cell r="H410" t="str">
            <v>Botella</v>
          </cell>
          <cell r="I410">
            <v>7209.4861660079059</v>
          </cell>
          <cell r="J410">
            <v>0.26500000000000001</v>
          </cell>
          <cell r="K410">
            <v>1910.5138339920952</v>
          </cell>
          <cell r="L410">
            <v>9120.0000000000018</v>
          </cell>
          <cell r="M410">
            <v>1520.0000000000002</v>
          </cell>
        </row>
        <row r="411">
          <cell r="A411">
            <v>3442321024452</v>
          </cell>
          <cell r="B411" t="str">
            <v>OLFXXXXVIN001200750M</v>
          </cell>
          <cell r="C411">
            <v>50202203</v>
          </cell>
          <cell r="D411" t="str">
            <v>Vino</v>
          </cell>
          <cell r="E411">
            <v>1973</v>
          </cell>
          <cell r="F411" t="str">
            <v>Vino Blanco Olivier Leflaive Saint-Roman Sous Le Chateau de</v>
          </cell>
          <cell r="G411">
            <v>6</v>
          </cell>
          <cell r="H411" t="str">
            <v>Botella</v>
          </cell>
          <cell r="I411">
            <v>7209.49</v>
          </cell>
          <cell r="J411">
            <v>0.26500000000000001</v>
          </cell>
          <cell r="K411">
            <v>1910.51485</v>
          </cell>
          <cell r="L411">
            <v>9120.0048499999994</v>
          </cell>
          <cell r="M411">
            <v>1520.0008083333332</v>
          </cell>
        </row>
        <row r="412">
          <cell r="A412">
            <v>3442321079384</v>
          </cell>
          <cell r="B412" t="str">
            <v>OLFXXXXVIN002220750M</v>
          </cell>
          <cell r="C412">
            <v>50202203</v>
          </cell>
          <cell r="D412" t="str">
            <v>Vino</v>
          </cell>
          <cell r="E412">
            <v>2043</v>
          </cell>
          <cell r="F412" t="str">
            <v>Vino Blanco Olivier Leflaive Meursault de 750 ml</v>
          </cell>
          <cell r="G412">
            <v>6</v>
          </cell>
          <cell r="H412" t="str">
            <v>Botella</v>
          </cell>
          <cell r="I412">
            <v>13731.225296442688</v>
          </cell>
          <cell r="J412">
            <v>0.26500000000000001</v>
          </cell>
          <cell r="K412">
            <v>3638.7747035573125</v>
          </cell>
          <cell r="L412">
            <v>17370</v>
          </cell>
          <cell r="M412">
            <v>2895</v>
          </cell>
        </row>
        <row r="413">
          <cell r="A413">
            <v>3442321051267</v>
          </cell>
          <cell r="B413" t="str">
            <v>OLFXXXXVIN001210750M</v>
          </cell>
          <cell r="C413">
            <v>50202203</v>
          </cell>
          <cell r="D413" t="str">
            <v>Vino</v>
          </cell>
          <cell r="E413">
            <v>1980</v>
          </cell>
          <cell r="F413" t="str">
            <v>Vino Blanco Olivier Leflaive Puligny-Montrachert 1er Cru 21</v>
          </cell>
          <cell r="G413">
            <v>6</v>
          </cell>
          <cell r="H413" t="str">
            <v>Botella</v>
          </cell>
          <cell r="I413">
            <v>21343.87</v>
          </cell>
          <cell r="J413">
            <v>0.26500000000000001</v>
          </cell>
          <cell r="K413">
            <v>5656.1255499999997</v>
          </cell>
          <cell r="L413">
            <v>26999.99555</v>
          </cell>
          <cell r="M413">
            <v>4499.9992583333333</v>
          </cell>
        </row>
        <row r="414">
          <cell r="A414">
            <v>3442321081370</v>
          </cell>
          <cell r="B414" t="str">
            <v>OLFXXXXVIN001XX0750M</v>
          </cell>
          <cell r="C414">
            <v>50202203</v>
          </cell>
          <cell r="D414" t="str">
            <v>Vino</v>
          </cell>
          <cell r="E414">
            <v>1974</v>
          </cell>
          <cell r="F414" t="str">
            <v>Vino Blanco Olivier Leflaive Meursault 1er Cru Porusot Doma</v>
          </cell>
          <cell r="G414">
            <v>6</v>
          </cell>
          <cell r="H414" t="str">
            <v>Botella</v>
          </cell>
          <cell r="I414">
            <v>21818.18</v>
          </cell>
          <cell r="J414">
            <v>0.26500000000000001</v>
          </cell>
          <cell r="K414">
            <v>5781.8177000000005</v>
          </cell>
          <cell r="L414">
            <v>27599.9977</v>
          </cell>
          <cell r="M414">
            <v>4599.999616666667</v>
          </cell>
        </row>
        <row r="415">
          <cell r="A415">
            <v>3442321074747</v>
          </cell>
          <cell r="B415" t="str">
            <v>OLFXXXXVIN002XX0750M</v>
          </cell>
          <cell r="C415">
            <v>50202203</v>
          </cell>
          <cell r="D415" t="str">
            <v>Vino</v>
          </cell>
          <cell r="E415">
            <v>1975</v>
          </cell>
          <cell r="F415" t="str">
            <v>Vino Blanco Olivier Lf Chassagne-Montrachet 1er Cru Abbaye d</v>
          </cell>
          <cell r="G415">
            <v>6</v>
          </cell>
          <cell r="H415" t="str">
            <v>Botella</v>
          </cell>
          <cell r="I415">
            <v>24521.74</v>
          </cell>
          <cell r="J415">
            <v>0.26500000000000001</v>
          </cell>
          <cell r="K415">
            <v>6498.2611000000006</v>
          </cell>
          <cell r="L415">
            <v>31020.001100000001</v>
          </cell>
          <cell r="M415">
            <v>5170.0001833333336</v>
          </cell>
        </row>
        <row r="416">
          <cell r="A416">
            <v>3442320923145</v>
          </cell>
          <cell r="B416" t="str">
            <v>OLFCCVBGCRXXX160750M</v>
          </cell>
          <cell r="C416">
            <v>50202203</v>
          </cell>
          <cell r="D416" t="str">
            <v>Vino</v>
          </cell>
          <cell r="E416">
            <v>1739</v>
          </cell>
          <cell r="F416" t="str">
            <v>Vino Blanco Olivier Leflaive Corton-Charlemagne GrdCr 16750ml</v>
          </cell>
          <cell r="G416">
            <v>6</v>
          </cell>
          <cell r="H416" t="str">
            <v>Botella</v>
          </cell>
          <cell r="I416">
            <v>37944.665999999997</v>
          </cell>
          <cell r="J416">
            <v>0.26500000000000001</v>
          </cell>
          <cell r="K416">
            <v>10055.33649</v>
          </cell>
          <cell r="L416">
            <v>48000.002489999999</v>
          </cell>
          <cell r="M416">
            <v>8000.0004149999995</v>
          </cell>
        </row>
        <row r="417">
          <cell r="A417">
            <v>3442321081738</v>
          </cell>
          <cell r="B417" t="str">
            <v>OLFXXXXVIN003XX0750M</v>
          </cell>
          <cell r="C417">
            <v>50202203</v>
          </cell>
          <cell r="D417" t="str">
            <v>Vino</v>
          </cell>
          <cell r="E417">
            <v>1976</v>
          </cell>
          <cell r="F417" t="str">
            <v>Vino Blanco Olivier Leflaive Puligny-Montrachet 1er Cru Puce</v>
          </cell>
          <cell r="G417">
            <v>6</v>
          </cell>
          <cell r="H417" t="str">
            <v>Botella</v>
          </cell>
          <cell r="I417">
            <v>37944.660000000003</v>
          </cell>
          <cell r="J417">
            <v>0.26500000000000001</v>
          </cell>
          <cell r="K417">
            <v>10055.334900000002</v>
          </cell>
          <cell r="L417">
            <v>47999.994900000005</v>
          </cell>
          <cell r="M417">
            <v>7999.9991500000006</v>
          </cell>
        </row>
        <row r="418">
          <cell r="A418"/>
          <cell r="B418"/>
          <cell r="C418"/>
          <cell r="D418"/>
          <cell r="E418"/>
          <cell r="F418"/>
          <cell r="G418"/>
          <cell r="H418"/>
          <cell r="I418"/>
          <cell r="J418"/>
          <cell r="K418"/>
          <cell r="L418"/>
          <cell r="M418"/>
        </row>
        <row r="419">
          <cell r="A419"/>
          <cell r="B419"/>
          <cell r="C419"/>
          <cell r="D419"/>
          <cell r="E419"/>
          <cell r="F419" t="str">
            <v>VALENTIN  LEFLAIVE - FRANCIA</v>
          </cell>
          <cell r="G419"/>
          <cell r="H419"/>
          <cell r="I419"/>
          <cell r="J419"/>
          <cell r="K419">
            <v>0.26500000000000001</v>
          </cell>
          <cell r="L419"/>
          <cell r="M419"/>
        </row>
        <row r="420">
          <cell r="A420">
            <v>3442321099948</v>
          </cell>
          <cell r="B420" t="str">
            <v>VLFXXXXVIN001XX0750M</v>
          </cell>
          <cell r="C420">
            <v>50202203</v>
          </cell>
          <cell r="D420" t="str">
            <v>Vino</v>
          </cell>
          <cell r="E420">
            <v>1962</v>
          </cell>
          <cell r="F420" t="str">
            <v>Champagne Valentin Leflaive Extra Brut Blanc de Blancs de 750 ml</v>
          </cell>
          <cell r="G420">
            <v>6</v>
          </cell>
          <cell r="H420" t="str">
            <v>Botella</v>
          </cell>
          <cell r="I420">
            <v>7185.77</v>
          </cell>
          <cell r="J420">
            <v>0.26500000000000001</v>
          </cell>
          <cell r="K420">
            <v>1904.2290500000001</v>
          </cell>
          <cell r="L420">
            <v>9089.9990500000004</v>
          </cell>
          <cell r="M420">
            <v>1514.9998416666667</v>
          </cell>
        </row>
        <row r="421">
          <cell r="A421">
            <v>3442321099962</v>
          </cell>
          <cell r="B421" t="str">
            <v>VLFXXXXVIN002XX0750M</v>
          </cell>
          <cell r="C421">
            <v>50202203</v>
          </cell>
          <cell r="D421" t="str">
            <v>Vino</v>
          </cell>
          <cell r="E421">
            <v>1963</v>
          </cell>
          <cell r="F421" t="str">
            <v>Champagne Valentin Leflaive Grand Cru Rose Brut de 750 ml</v>
          </cell>
          <cell r="G421">
            <v>6</v>
          </cell>
          <cell r="H421" t="str">
            <v>Botella</v>
          </cell>
          <cell r="I421">
            <v>10434.780000000001</v>
          </cell>
          <cell r="J421">
            <v>0.26500000000000001</v>
          </cell>
          <cell r="K421">
            <v>2765.2167000000004</v>
          </cell>
          <cell r="L421">
            <v>13199.996700000002</v>
          </cell>
          <cell r="M421">
            <v>2199.9994500000003</v>
          </cell>
        </row>
        <row r="422">
          <cell r="A422"/>
          <cell r="B422"/>
          <cell r="C422"/>
          <cell r="D422"/>
          <cell r="E422" t="str">
            <v>VINOS PORTUGAL</v>
          </cell>
          <cell r="F422"/>
          <cell r="G422"/>
          <cell r="H422"/>
          <cell r="I422"/>
          <cell r="J422"/>
          <cell r="K422"/>
          <cell r="L422"/>
          <cell r="M422"/>
        </row>
        <row r="423">
          <cell r="A423"/>
          <cell r="B423"/>
          <cell r="C423"/>
          <cell r="D423"/>
          <cell r="E423"/>
          <cell r="F423"/>
          <cell r="G423"/>
          <cell r="H423"/>
          <cell r="I423"/>
          <cell r="J423"/>
          <cell r="K423"/>
          <cell r="L423"/>
          <cell r="M423"/>
        </row>
        <row r="424">
          <cell r="A424"/>
          <cell r="B424"/>
          <cell r="C424"/>
          <cell r="D424"/>
          <cell r="E424"/>
          <cell r="F424" t="str">
            <v>LANCERS - D.O. ALENTEJO Y TERRAS DO SADO</v>
          </cell>
          <cell r="G424"/>
          <cell r="H424"/>
          <cell r="I424"/>
          <cell r="J424"/>
          <cell r="K424">
            <v>0.26500000000000001</v>
          </cell>
          <cell r="L424"/>
          <cell r="M424"/>
        </row>
        <row r="425">
          <cell r="A425">
            <v>5601142192476</v>
          </cell>
          <cell r="B425" t="str">
            <v>LANXXVBSESXXXXX0750M</v>
          </cell>
          <cell r="C425">
            <v>50202205</v>
          </cell>
          <cell r="D425" t="str">
            <v>Vino espumoso</v>
          </cell>
          <cell r="E425">
            <v>531</v>
          </cell>
          <cell r="F425" t="str">
            <v>Vino Blanco Lancers Semi Espumoso de 750 ml</v>
          </cell>
          <cell r="G425">
            <v>12</v>
          </cell>
          <cell r="H425" t="str">
            <v>Botella</v>
          </cell>
          <cell r="I425">
            <v>1043.4839999999999</v>
          </cell>
          <cell r="J425">
            <v>0.26500000000000001</v>
          </cell>
          <cell r="K425">
            <v>276.52325999999999</v>
          </cell>
          <cell r="L425">
            <v>1320.0072599999999</v>
          </cell>
          <cell r="M425">
            <v>110.00060499999999</v>
          </cell>
        </row>
        <row r="426">
          <cell r="A426">
            <v>5601142192636</v>
          </cell>
          <cell r="B426" t="str">
            <v>LANXXVRSESXXXXX0750M</v>
          </cell>
          <cell r="C426">
            <v>50202205</v>
          </cell>
          <cell r="D426" t="str">
            <v>Vino espumoso</v>
          </cell>
          <cell r="E426">
            <v>535</v>
          </cell>
          <cell r="F426" t="str">
            <v>Vino Rosado Lancers Semi Espumoso de 750 ml</v>
          </cell>
          <cell r="G426">
            <v>12</v>
          </cell>
          <cell r="H426" t="str">
            <v>Botella</v>
          </cell>
          <cell r="I426">
            <v>1043.4839999999999</v>
          </cell>
          <cell r="J426">
            <v>0.26500000000000001</v>
          </cell>
          <cell r="K426">
            <v>276.52325999999999</v>
          </cell>
          <cell r="L426">
            <v>1320.0072599999999</v>
          </cell>
          <cell r="M426">
            <v>110.00060499999999</v>
          </cell>
        </row>
        <row r="427">
          <cell r="A427"/>
          <cell r="B427"/>
          <cell r="C427"/>
          <cell r="D427"/>
          <cell r="E427"/>
          <cell r="F427"/>
          <cell r="G427"/>
          <cell r="H427"/>
          <cell r="I427"/>
          <cell r="J427"/>
          <cell r="K427"/>
          <cell r="L427"/>
          <cell r="M427"/>
        </row>
        <row r="428">
          <cell r="A428"/>
          <cell r="B428"/>
          <cell r="C428"/>
          <cell r="D428"/>
          <cell r="E428" t="str">
            <v xml:space="preserve">VINOS ITALIANOS </v>
          </cell>
          <cell r="F428"/>
          <cell r="G428"/>
          <cell r="H428"/>
          <cell r="I428"/>
          <cell r="J428"/>
          <cell r="K428"/>
          <cell r="L428"/>
          <cell r="M428"/>
        </row>
        <row r="430">
          <cell r="A430"/>
          <cell r="B430"/>
          <cell r="C430"/>
          <cell r="D430"/>
          <cell r="E430"/>
          <cell r="F430" t="str">
            <v>PLANETA - D.O. SICILIA- ITALIA</v>
          </cell>
          <cell r="G430"/>
          <cell r="H430"/>
          <cell r="I430"/>
          <cell r="J430"/>
          <cell r="K430">
            <v>0.26500000000000001</v>
          </cell>
          <cell r="L430"/>
          <cell r="M430"/>
        </row>
        <row r="431">
          <cell r="A431">
            <v>8020735006001</v>
          </cell>
          <cell r="B431" t="str">
            <v>PLARSVRXXXXXXXX0750M</v>
          </cell>
          <cell r="C431">
            <v>50202203</v>
          </cell>
          <cell r="D431" t="str">
            <v>Vino</v>
          </cell>
          <cell r="E431">
            <v>1799</v>
          </cell>
          <cell r="F431" t="str">
            <v>Vino Rosado Planeta Rose de 750 m</v>
          </cell>
          <cell r="G431">
            <v>6</v>
          </cell>
          <cell r="H431" t="str">
            <v>Botella</v>
          </cell>
          <cell r="I431">
            <v>1422.9249011857708</v>
          </cell>
          <cell r="J431">
            <v>0.26500000000000001</v>
          </cell>
          <cell r="K431">
            <v>377.07509881422925</v>
          </cell>
          <cell r="L431">
            <v>1800</v>
          </cell>
          <cell r="M431">
            <v>300</v>
          </cell>
        </row>
        <row r="432">
          <cell r="A432">
            <v>8020735008005</v>
          </cell>
          <cell r="B432" t="str">
            <v>PLAPGVTXXXXXXXX0750M</v>
          </cell>
          <cell r="C432">
            <v>50202203</v>
          </cell>
          <cell r="D432" t="str">
            <v>Vino</v>
          </cell>
          <cell r="E432">
            <v>1800</v>
          </cell>
          <cell r="F432" t="str">
            <v>Vino Tinto Planeta Plumbago de 750 m</v>
          </cell>
          <cell r="G432">
            <v>6</v>
          </cell>
          <cell r="H432" t="str">
            <v>Botella</v>
          </cell>
          <cell r="I432">
            <v>1980.7114624505932</v>
          </cell>
          <cell r="J432">
            <v>0.26500000000000001</v>
          </cell>
          <cell r="K432">
            <v>524.88853754940726</v>
          </cell>
          <cell r="L432">
            <v>2505.6000000000004</v>
          </cell>
          <cell r="M432">
            <v>417.60000000000008</v>
          </cell>
        </row>
        <row r="433">
          <cell r="A433">
            <v>8020735010008</v>
          </cell>
          <cell r="B433" t="str">
            <v>PLADLVTXXXXXX170750M</v>
          </cell>
          <cell r="C433">
            <v>50202203</v>
          </cell>
          <cell r="D433" t="str">
            <v>Vino</v>
          </cell>
          <cell r="E433">
            <v>1801</v>
          </cell>
          <cell r="F433" t="str">
            <v>Vino Tinto Planeta Dorilli de 750 m</v>
          </cell>
          <cell r="G433">
            <v>6</v>
          </cell>
          <cell r="H433" t="str">
            <v>Botella</v>
          </cell>
          <cell r="I433">
            <v>2997.63</v>
          </cell>
          <cell r="J433">
            <v>0.26500000000000001</v>
          </cell>
          <cell r="K433">
            <v>794.37195000000008</v>
          </cell>
          <cell r="L433">
            <v>3792.0019500000003</v>
          </cell>
          <cell r="M433">
            <v>632.00032500000009</v>
          </cell>
        </row>
        <row r="434">
          <cell r="A434">
            <v>8020735028003</v>
          </cell>
          <cell r="B434" t="str">
            <v>PLAERVTXXXXXX180750M</v>
          </cell>
          <cell r="C434">
            <v>50202203</v>
          </cell>
          <cell r="D434" t="str">
            <v>Vino</v>
          </cell>
          <cell r="E434">
            <v>1802</v>
          </cell>
          <cell r="F434" t="str">
            <v>Vino Tinto Planeta Eruzione1614 Nerello Mascalese 19 de 750 m</v>
          </cell>
          <cell r="G434">
            <v>6</v>
          </cell>
          <cell r="H434" t="str">
            <v>Botella</v>
          </cell>
          <cell r="I434">
            <v>3249.0119999999997</v>
          </cell>
          <cell r="J434">
            <v>0.26500000000000001</v>
          </cell>
          <cell r="K434">
            <v>860.98817999999994</v>
          </cell>
          <cell r="L434">
            <v>4110.00018</v>
          </cell>
          <cell r="M434">
            <v>685.00003000000004</v>
          </cell>
        </row>
        <row r="435">
          <cell r="A435">
            <v>8020735004007</v>
          </cell>
          <cell r="B435" t="str">
            <v>PLACEVBXXXXXX200750M</v>
          </cell>
          <cell r="C435">
            <v>50202203</v>
          </cell>
          <cell r="D435" t="str">
            <v>Vino</v>
          </cell>
          <cell r="E435">
            <v>1803</v>
          </cell>
          <cell r="F435" t="str">
            <v>Vino Blanco Planeta Cometa de 750 m</v>
          </cell>
          <cell r="G435">
            <v>6</v>
          </cell>
          <cell r="H435" t="str">
            <v>Botella</v>
          </cell>
          <cell r="I435">
            <v>4363.6379999999999</v>
          </cell>
          <cell r="J435">
            <v>0.26500000000000001</v>
          </cell>
          <cell r="K435">
            <v>1156.3640700000001</v>
          </cell>
          <cell r="L435">
            <v>5520.0020700000005</v>
          </cell>
          <cell r="M435">
            <v>920.00034500000004</v>
          </cell>
        </row>
        <row r="436">
          <cell r="A436">
            <v>8020735000160</v>
          </cell>
          <cell r="B436" t="str">
            <v>PLAXXVBXXXCHA200750M</v>
          </cell>
          <cell r="C436">
            <v>50202203</v>
          </cell>
          <cell r="D436" t="str">
            <v>Vino</v>
          </cell>
          <cell r="E436">
            <v>1804</v>
          </cell>
          <cell r="F436" t="str">
            <v>Vino Blanco Planeta Chardonnay 20 de 750 m</v>
          </cell>
          <cell r="G436">
            <v>6</v>
          </cell>
          <cell r="H436" t="str">
            <v>Botella</v>
          </cell>
          <cell r="I436">
            <v>4411.08</v>
          </cell>
          <cell r="J436">
            <v>0.26500000000000001</v>
          </cell>
          <cell r="K436">
            <v>1168.9362000000001</v>
          </cell>
          <cell r="L436">
            <v>5580.0162</v>
          </cell>
          <cell r="M436">
            <v>930.0027</v>
          </cell>
        </row>
        <row r="437">
          <cell r="A437">
            <v>8020735007008</v>
          </cell>
          <cell r="B437" t="str">
            <v>SEGXXXXVIN001XX0750M</v>
          </cell>
          <cell r="C437">
            <v>50202203</v>
          </cell>
          <cell r="D437" t="str">
            <v>Vino</v>
          </cell>
          <cell r="E437">
            <v>1944</v>
          </cell>
          <cell r="F437" t="str">
            <v>Vino Tinto La Segreta de 750 ml</v>
          </cell>
          <cell r="G437">
            <v>6</v>
          </cell>
          <cell r="H437" t="str">
            <v>Botella</v>
          </cell>
          <cell r="I437">
            <v>1422.9249011857708</v>
          </cell>
          <cell r="J437">
            <v>0.26500000000000001</v>
          </cell>
          <cell r="K437">
            <v>377.07509881422925</v>
          </cell>
          <cell r="L437">
            <v>1800</v>
          </cell>
          <cell r="M437">
            <v>300</v>
          </cell>
        </row>
        <row r="438">
          <cell r="A438">
            <v>8020735001006</v>
          </cell>
          <cell r="B438" t="str">
            <v>SEGXXXXVIN002XX0750M</v>
          </cell>
          <cell r="C438">
            <v>50202203</v>
          </cell>
          <cell r="D438" t="str">
            <v>Vino</v>
          </cell>
          <cell r="E438">
            <v>1945</v>
          </cell>
          <cell r="F438" t="str">
            <v>Vino Blanco La Segreta de 750 ml</v>
          </cell>
          <cell r="G438">
            <v>6</v>
          </cell>
          <cell r="H438" t="str">
            <v>Botella</v>
          </cell>
          <cell r="I438">
            <v>1422.9249011857708</v>
          </cell>
          <cell r="J438">
            <v>0.26500000000000001</v>
          </cell>
          <cell r="K438">
            <v>377.07509881422925</v>
          </cell>
          <cell r="L438">
            <v>1800</v>
          </cell>
          <cell r="M438">
            <v>300</v>
          </cell>
        </row>
        <row r="439">
          <cell r="A439"/>
          <cell r="B439"/>
          <cell r="C439"/>
          <cell r="D439"/>
          <cell r="E439"/>
          <cell r="F439"/>
          <cell r="G439"/>
          <cell r="H439"/>
          <cell r="I439"/>
          <cell r="J439"/>
          <cell r="K439"/>
          <cell r="L439"/>
          <cell r="M439"/>
        </row>
        <row r="440">
          <cell r="A440">
            <v>7502219321639</v>
          </cell>
          <cell r="B440" t="str">
            <v>PLAXXXXVIN001XX0750M</v>
          </cell>
          <cell r="C440">
            <v>50202203</v>
          </cell>
          <cell r="D440" t="str">
            <v>Vino</v>
          </cell>
          <cell r="E440">
            <v>2125</v>
          </cell>
          <cell r="F440" t="str">
            <v>Vino Blanco Didacus Chardonnay 22 de 750 ml</v>
          </cell>
          <cell r="G440">
            <v>6</v>
          </cell>
          <cell r="H440" t="str">
            <v>Botella</v>
          </cell>
          <cell r="I440">
            <v>10434.782608695654</v>
          </cell>
          <cell r="J440">
            <v>0.26500000000000001</v>
          </cell>
          <cell r="K440">
            <v>2765.2173913043484</v>
          </cell>
          <cell r="L440">
            <v>13200.000000000002</v>
          </cell>
          <cell r="M440">
            <v>2200.0000000000005</v>
          </cell>
        </row>
        <row r="441">
          <cell r="A441">
            <v>7502219322155</v>
          </cell>
          <cell r="B441" t="str">
            <v>PLAXXXXVIN002XX0750M</v>
          </cell>
          <cell r="C441">
            <v>50202203</v>
          </cell>
          <cell r="D441" t="str">
            <v>Vino</v>
          </cell>
          <cell r="E441">
            <v>2126</v>
          </cell>
          <cell r="F441" t="str">
            <v>Vino Tinto Planeta Didacus Cabernet France 20 de 750 ml</v>
          </cell>
          <cell r="G441">
            <v>6</v>
          </cell>
          <cell r="H441" t="str">
            <v>Botella</v>
          </cell>
          <cell r="I441">
            <v>10434.782608695654</v>
          </cell>
          <cell r="J441">
            <v>0.26500000000000001</v>
          </cell>
          <cell r="K441">
            <v>2765.2173913043484</v>
          </cell>
          <cell r="L441">
            <v>13200.000000000002</v>
          </cell>
          <cell r="M441">
            <v>2200.0000000000005</v>
          </cell>
        </row>
        <row r="442">
          <cell r="A442"/>
          <cell r="B442"/>
          <cell r="C442"/>
          <cell r="D442"/>
          <cell r="E442"/>
          <cell r="F442"/>
          <cell r="G442"/>
          <cell r="H442"/>
          <cell r="I442"/>
          <cell r="J442"/>
          <cell r="K442"/>
          <cell r="L442"/>
          <cell r="M442"/>
        </row>
        <row r="443">
          <cell r="A443"/>
          <cell r="B443"/>
          <cell r="C443"/>
          <cell r="D443"/>
          <cell r="E443"/>
          <cell r="F443" t="str">
            <v>CAVICCHIOLI - MÓDENA- ITALIA</v>
          </cell>
          <cell r="G443"/>
          <cell r="H443"/>
          <cell r="I443"/>
          <cell r="J443"/>
          <cell r="K443">
            <v>0.26500000000000001</v>
          </cell>
          <cell r="L443"/>
          <cell r="M443"/>
        </row>
        <row r="444">
          <cell r="A444">
            <v>8001900628051</v>
          </cell>
          <cell r="B444" t="str">
            <v>CVVXXVBESPXXXXX0750M</v>
          </cell>
          <cell r="C444">
            <v>50202203</v>
          </cell>
          <cell r="D444" t="str">
            <v>Vino</v>
          </cell>
          <cell r="E444">
            <v>1900</v>
          </cell>
          <cell r="F444" t="str">
            <v>Vino Blanco Espumoso Cavicchioli de 750 ml</v>
          </cell>
          <cell r="G444">
            <v>6</v>
          </cell>
          <cell r="H444" t="str">
            <v>Botella</v>
          </cell>
          <cell r="I444">
            <v>597.66</v>
          </cell>
          <cell r="J444">
            <v>0.26500000000000001</v>
          </cell>
          <cell r="K444">
            <v>158.37989999999999</v>
          </cell>
          <cell r="L444">
            <v>756.03989999999999</v>
          </cell>
          <cell r="M444">
            <v>126.00664999999999</v>
          </cell>
        </row>
        <row r="445">
          <cell r="A445">
            <v>8001900234054</v>
          </cell>
          <cell r="B445" t="str">
            <v>CVVXXVRESPXXXXX0750M</v>
          </cell>
          <cell r="C445">
            <v>50202203</v>
          </cell>
          <cell r="D445" t="str">
            <v>Vino</v>
          </cell>
          <cell r="E445">
            <v>1901</v>
          </cell>
          <cell r="F445" t="str">
            <v>Vino Rosado Espumoso Cavicchioli de 750 ml</v>
          </cell>
          <cell r="G445">
            <v>6</v>
          </cell>
          <cell r="H445" t="str">
            <v>Botella</v>
          </cell>
          <cell r="I445">
            <v>597.66</v>
          </cell>
          <cell r="J445">
            <v>0.26500000000000001</v>
          </cell>
          <cell r="K445">
            <v>158.37989999999999</v>
          </cell>
          <cell r="L445">
            <v>756.03989999999999</v>
          </cell>
          <cell r="M445">
            <v>126.00664999999999</v>
          </cell>
        </row>
        <row r="446">
          <cell r="A446">
            <v>8001900527057</v>
          </cell>
          <cell r="B446" t="str">
            <v>CVVXXVTESPXXXXX0750M</v>
          </cell>
          <cell r="C446">
            <v>50202203</v>
          </cell>
          <cell r="D446" t="str">
            <v>Vino</v>
          </cell>
          <cell r="E446">
            <v>1902</v>
          </cell>
          <cell r="F446" t="str">
            <v>Vino Tinto Espumoso Cavicchioli de 750 ml</v>
          </cell>
          <cell r="G446">
            <v>6</v>
          </cell>
          <cell r="H446" t="str">
            <v>Botella</v>
          </cell>
          <cell r="I446">
            <v>597.66</v>
          </cell>
          <cell r="J446">
            <v>0.26500000000000001</v>
          </cell>
          <cell r="K446">
            <v>158.37989999999999</v>
          </cell>
          <cell r="L446">
            <v>756.03989999999999</v>
          </cell>
          <cell r="M446">
            <v>126.00664999999999</v>
          </cell>
        </row>
        <row r="447">
          <cell r="A447">
            <v>8001900664608</v>
          </cell>
          <cell r="B447" t="str">
            <v>CVVPPVBESPXXXXX0750M</v>
          </cell>
          <cell r="C447">
            <v>50202203</v>
          </cell>
          <cell r="D447" t="str">
            <v>Vino</v>
          </cell>
          <cell r="E447">
            <v>1903</v>
          </cell>
          <cell r="F447" t="str">
            <v>Vino Blanco Espumoso Cavicchioli Prosecco de 750 ml</v>
          </cell>
          <cell r="G447">
            <v>6</v>
          </cell>
          <cell r="H447" t="str">
            <v>Botella</v>
          </cell>
          <cell r="I447">
            <v>1285.3800000000001</v>
          </cell>
          <cell r="J447">
            <v>0.26500000000000001</v>
          </cell>
          <cell r="K447">
            <v>340.62570000000005</v>
          </cell>
          <cell r="L447">
            <v>1626.0057000000002</v>
          </cell>
          <cell r="M447">
            <v>271.00095000000005</v>
          </cell>
        </row>
        <row r="448">
          <cell r="A448"/>
          <cell r="B448"/>
          <cell r="C448"/>
          <cell r="D448"/>
          <cell r="E448"/>
          <cell r="F448"/>
          <cell r="G448"/>
          <cell r="H448"/>
          <cell r="I448"/>
          <cell r="J448"/>
          <cell r="K448"/>
          <cell r="L448"/>
          <cell r="M448"/>
        </row>
        <row r="449">
          <cell r="A449"/>
          <cell r="B449"/>
          <cell r="C449"/>
          <cell r="D449"/>
          <cell r="E449"/>
          <cell r="F449"/>
          <cell r="G449"/>
          <cell r="H449"/>
          <cell r="I449"/>
          <cell r="J449"/>
          <cell r="K449"/>
          <cell r="L449"/>
          <cell r="M449"/>
        </row>
        <row r="450">
          <cell r="A450"/>
          <cell r="B450"/>
          <cell r="C450"/>
          <cell r="D450"/>
          <cell r="E450"/>
          <cell r="F450" t="str">
            <v>A estos precios Incrementar el 16% I.V.A.</v>
          </cell>
          <cell r="G450"/>
          <cell r="H450"/>
          <cell r="I450"/>
          <cell r="J450"/>
          <cell r="K450"/>
          <cell r="M450" t="str">
            <v>Página 13</v>
          </cell>
        </row>
        <row r="451">
          <cell r="A451"/>
          <cell r="B451"/>
          <cell r="C451"/>
          <cell r="D451"/>
          <cell r="E451"/>
          <cell r="F451"/>
          <cell r="G451"/>
          <cell r="H451"/>
          <cell r="I451"/>
          <cell r="J451"/>
          <cell r="K451"/>
          <cell r="L451"/>
          <cell r="M451"/>
        </row>
        <row r="452">
          <cell r="A452"/>
          <cell r="B452"/>
          <cell r="C452"/>
          <cell r="D452"/>
          <cell r="E452"/>
          <cell r="F452"/>
          <cell r="G452"/>
          <cell r="H452"/>
          <cell r="I452"/>
          <cell r="J452"/>
          <cell r="K452"/>
          <cell r="L452"/>
          <cell r="M452"/>
        </row>
        <row r="453">
          <cell r="A453"/>
          <cell r="B453"/>
          <cell r="C453"/>
          <cell r="D453"/>
          <cell r="E453"/>
          <cell r="F453"/>
          <cell r="G453"/>
          <cell r="H453"/>
          <cell r="I453"/>
          <cell r="J453"/>
          <cell r="K453"/>
          <cell r="L453"/>
          <cell r="M453"/>
        </row>
        <row r="454">
          <cell r="A454"/>
          <cell r="B454"/>
          <cell r="C454"/>
          <cell r="D454"/>
          <cell r="E454"/>
          <cell r="F454"/>
          <cell r="G454"/>
          <cell r="H454"/>
          <cell r="I454"/>
          <cell r="J454"/>
          <cell r="K454"/>
          <cell r="L454"/>
          <cell r="M454"/>
        </row>
        <row r="455">
          <cell r="A455"/>
          <cell r="B455"/>
          <cell r="C455"/>
          <cell r="D455"/>
          <cell r="E455"/>
          <cell r="F455"/>
          <cell r="G455"/>
          <cell r="H455"/>
          <cell r="I455"/>
          <cell r="J455"/>
          <cell r="K455"/>
          <cell r="L455"/>
          <cell r="M455"/>
        </row>
        <row r="456">
          <cell r="A456"/>
          <cell r="B456"/>
          <cell r="C456"/>
          <cell r="D456"/>
          <cell r="E456"/>
          <cell r="F456"/>
          <cell r="G456"/>
          <cell r="H456"/>
          <cell r="I456"/>
          <cell r="J456"/>
          <cell r="K456"/>
          <cell r="L456"/>
          <cell r="M456"/>
        </row>
        <row r="457">
          <cell r="A457"/>
          <cell r="B457"/>
          <cell r="C457"/>
          <cell r="D457"/>
          <cell r="E457"/>
          <cell r="F457"/>
          <cell r="G457"/>
          <cell r="H457"/>
          <cell r="I457"/>
          <cell r="J457"/>
          <cell r="K457"/>
          <cell r="L457"/>
          <cell r="M457"/>
        </row>
        <row r="458">
          <cell r="A458"/>
          <cell r="B458"/>
          <cell r="C458"/>
          <cell r="D458"/>
          <cell r="E458"/>
          <cell r="F458"/>
          <cell r="G458"/>
          <cell r="H458"/>
          <cell r="I458"/>
          <cell r="J458"/>
          <cell r="K458"/>
          <cell r="L458"/>
          <cell r="M458"/>
        </row>
        <row r="459">
          <cell r="A459"/>
          <cell r="B459"/>
          <cell r="C459"/>
          <cell r="D459"/>
          <cell r="E459"/>
          <cell r="F459"/>
          <cell r="G459"/>
          <cell r="H459"/>
          <cell r="I459"/>
          <cell r="J459"/>
          <cell r="K459"/>
          <cell r="L459"/>
          <cell r="M459"/>
        </row>
        <row r="460">
          <cell r="A460" t="str">
            <v xml:space="preserve">CODIGO DE BARRAS </v>
          </cell>
          <cell r="B460" t="str">
            <v xml:space="preserve">CLAVE  PZA ACCPAC </v>
          </cell>
          <cell r="C460" t="str">
            <v>CLAVE PROD SERV</v>
          </cell>
          <cell r="D460" t="str">
            <v>DESCRIPCION</v>
          </cell>
          <cell r="E460" t="str">
            <v>CDG GENERICO</v>
          </cell>
          <cell r="F460" t="str">
            <v>DESCRIPCION DEL PRODUCTO</v>
          </cell>
          <cell r="G460" t="str">
            <v>PIEZAS POR CAJA</v>
          </cell>
          <cell r="H460" t="str">
            <v>EMPAQUE</v>
          </cell>
          <cell r="I460" t="str">
            <v>PRECIO POR CAJA</v>
          </cell>
          <cell r="J460" t="str">
            <v>IEPS</v>
          </cell>
          <cell r="K460" t="str">
            <v>IEPS POR CAJA</v>
          </cell>
          <cell r="L460" t="str">
            <v>PRECIO CAJA MAS IEPS</v>
          </cell>
          <cell r="M460" t="str">
            <v>PRECIO POR UNIDAD</v>
          </cell>
        </row>
        <row r="461">
          <cell r="A461"/>
          <cell r="B461"/>
          <cell r="C461"/>
          <cell r="D461"/>
          <cell r="E461"/>
          <cell r="F461"/>
          <cell r="G461"/>
          <cell r="H461"/>
          <cell r="I461"/>
          <cell r="J461"/>
          <cell r="K461"/>
          <cell r="L461"/>
          <cell r="M461"/>
        </row>
        <row r="462">
          <cell r="A462"/>
          <cell r="B462"/>
          <cell r="C462"/>
          <cell r="D462"/>
          <cell r="E462" t="str">
            <v>VINOS MEXICANOS</v>
          </cell>
          <cell r="F462"/>
          <cell r="G462"/>
          <cell r="I462"/>
          <cell r="J462"/>
          <cell r="K462"/>
          <cell r="L462"/>
          <cell r="M462"/>
        </row>
        <row r="463">
          <cell r="A463"/>
          <cell r="B463"/>
          <cell r="C463"/>
          <cell r="D463"/>
          <cell r="E463"/>
          <cell r="F463"/>
          <cell r="G463"/>
          <cell r="H463"/>
          <cell r="I463"/>
          <cell r="J463"/>
          <cell r="K463"/>
          <cell r="L463"/>
          <cell r="M463"/>
        </row>
        <row r="464">
          <cell r="A464"/>
          <cell r="B464"/>
          <cell r="C464"/>
          <cell r="D464"/>
          <cell r="E464"/>
          <cell r="F464" t="str">
            <v>LAS NUBES - BAJA CALIFORNIA MÉXICO</v>
          </cell>
          <cell r="G464"/>
          <cell r="H464"/>
          <cell r="I464"/>
          <cell r="J464"/>
          <cell r="K464">
            <v>0.26500000000000001</v>
          </cell>
          <cell r="L464"/>
          <cell r="M464"/>
        </row>
        <row r="465">
          <cell r="A465">
            <v>7502239211927</v>
          </cell>
          <cell r="B465" t="str">
            <v>LNUXXXXVIN006XX0750M</v>
          </cell>
          <cell r="C465">
            <v>50202203</v>
          </cell>
          <cell r="D465" t="str">
            <v>Vino</v>
          </cell>
          <cell r="E465">
            <v>1995</v>
          </cell>
          <cell r="F465" t="str">
            <v>Vino Blanco Las Nubes Kuiiy de 750 ml</v>
          </cell>
          <cell r="G465">
            <v>6</v>
          </cell>
          <cell r="H465" t="str">
            <v>Botella</v>
          </cell>
          <cell r="I465">
            <v>974.23</v>
          </cell>
          <cell r="J465">
            <v>0.26500000000000001</v>
          </cell>
          <cell r="K465">
            <v>258.17095</v>
          </cell>
          <cell r="L465">
            <v>1232.40095</v>
          </cell>
          <cell r="M465">
            <v>205.40015833333334</v>
          </cell>
        </row>
        <row r="466">
          <cell r="A466" t="str">
            <v>0750223921339</v>
          </cell>
          <cell r="B466" t="str">
            <v>LNUXXXXVIN007XX0750M</v>
          </cell>
          <cell r="C466">
            <v>50202203</v>
          </cell>
          <cell r="D466" t="str">
            <v>Vino</v>
          </cell>
          <cell r="E466">
            <v>1996</v>
          </cell>
          <cell r="F466" t="str">
            <v>Vino Rosado Las Nubes Jaak de 750 ml</v>
          </cell>
          <cell r="G466">
            <v>6</v>
          </cell>
          <cell r="H466" t="str">
            <v>Botella</v>
          </cell>
          <cell r="I466">
            <v>974.23</v>
          </cell>
          <cell r="J466">
            <v>0.26500000000000001</v>
          </cell>
          <cell r="K466">
            <v>258.17095</v>
          </cell>
          <cell r="L466">
            <v>1232.40095</v>
          </cell>
          <cell r="M466">
            <v>205.40015833333334</v>
          </cell>
        </row>
        <row r="467">
          <cell r="A467">
            <v>7502239213228</v>
          </cell>
          <cell r="B467" t="str">
            <v>LNUXXXXVIN001XX0750M</v>
          </cell>
          <cell r="C467">
            <v>50202203</v>
          </cell>
          <cell r="D467" t="str">
            <v>Vino</v>
          </cell>
          <cell r="E467">
            <v>1997</v>
          </cell>
          <cell r="F467" t="str">
            <v>Vino Tinto Las Nubes Coleccion de Parcelas de 750 ml</v>
          </cell>
          <cell r="G467">
            <v>6</v>
          </cell>
          <cell r="H467" t="str">
            <v>Botella</v>
          </cell>
          <cell r="I467">
            <v>1323.32</v>
          </cell>
          <cell r="J467">
            <v>0.26500000000000001</v>
          </cell>
          <cell r="K467">
            <v>350.6798</v>
          </cell>
          <cell r="L467">
            <v>1673.9998000000001</v>
          </cell>
          <cell r="M467">
            <v>278.99996666666669</v>
          </cell>
        </row>
        <row r="468">
          <cell r="A468">
            <v>7502239213099</v>
          </cell>
          <cell r="B468" t="str">
            <v>LNUXXXXVIN001200750M</v>
          </cell>
          <cell r="C468">
            <v>50202203</v>
          </cell>
          <cell r="D468" t="str">
            <v>Vino</v>
          </cell>
          <cell r="E468">
            <v>1998</v>
          </cell>
          <cell r="F468" t="str">
            <v>Vino Tinto Las Nubes Seleccion Barricas  de 750 ml</v>
          </cell>
          <cell r="G468">
            <v>6</v>
          </cell>
          <cell r="H468" t="str">
            <v>Botella</v>
          </cell>
          <cell r="I468">
            <v>1323.32</v>
          </cell>
          <cell r="J468">
            <v>0.26500000000000001</v>
          </cell>
          <cell r="K468">
            <v>350.6798</v>
          </cell>
          <cell r="L468">
            <v>1673.9998000000001</v>
          </cell>
          <cell r="M468">
            <v>278.99996666666669</v>
          </cell>
        </row>
        <row r="469">
          <cell r="A469">
            <v>7502239211903</v>
          </cell>
          <cell r="B469" t="str">
            <v>LNUXXXXVIN002XX0750M</v>
          </cell>
          <cell r="C469">
            <v>50202203</v>
          </cell>
          <cell r="D469" t="str">
            <v>Vino</v>
          </cell>
          <cell r="E469">
            <v>1999</v>
          </cell>
          <cell r="F469" t="str">
            <v>Vino Tinto Las Nubes Cumulus de 750 ml</v>
          </cell>
          <cell r="G469">
            <v>6</v>
          </cell>
          <cell r="H469" t="str">
            <v>Botella</v>
          </cell>
          <cell r="I469">
            <v>2006.32</v>
          </cell>
          <cell r="J469">
            <v>0.26500000000000001</v>
          </cell>
          <cell r="K469">
            <v>531.6748</v>
          </cell>
          <cell r="L469">
            <v>2537.9947999999999</v>
          </cell>
          <cell r="M469">
            <v>422.9991333333333</v>
          </cell>
        </row>
        <row r="470">
          <cell r="A470">
            <v>7502239211880</v>
          </cell>
          <cell r="B470" t="str">
            <v>LNUXXXXVIN004XX0750M</v>
          </cell>
          <cell r="C470">
            <v>50202203</v>
          </cell>
          <cell r="D470" t="str">
            <v>Vino</v>
          </cell>
          <cell r="E470">
            <v>2000</v>
          </cell>
          <cell r="F470" t="str">
            <v>Vino Tinto Las Nubes Nimbus de 750 ml</v>
          </cell>
          <cell r="G470">
            <v>6</v>
          </cell>
          <cell r="H470" t="str">
            <v>Botella</v>
          </cell>
          <cell r="I470">
            <v>2006.32</v>
          </cell>
          <cell r="J470">
            <v>0.26500000000000001</v>
          </cell>
          <cell r="K470">
            <v>531.6748</v>
          </cell>
          <cell r="L470">
            <v>2537.9947999999999</v>
          </cell>
          <cell r="M470">
            <v>422.9991333333333</v>
          </cell>
        </row>
        <row r="471">
          <cell r="A471">
            <v>7502239213372</v>
          </cell>
          <cell r="B471" t="str">
            <v>LNUXXXXVIN005XX0750M</v>
          </cell>
          <cell r="C471">
            <v>50202203</v>
          </cell>
          <cell r="D471" t="str">
            <v>Vino</v>
          </cell>
          <cell r="E471">
            <v>2001</v>
          </cell>
          <cell r="F471" t="str">
            <v>Vino Tinto Las Nubes Syrah  de 750 ml</v>
          </cell>
          <cell r="G471">
            <v>6</v>
          </cell>
          <cell r="H471" t="str">
            <v>Botella</v>
          </cell>
          <cell r="I471">
            <v>2442.69</v>
          </cell>
          <cell r="J471">
            <v>0.26500000000000001</v>
          </cell>
          <cell r="K471">
            <v>647.31285000000003</v>
          </cell>
          <cell r="L471">
            <v>3090.0028499999999</v>
          </cell>
          <cell r="M471">
            <v>515.00047499999994</v>
          </cell>
        </row>
        <row r="472">
          <cell r="A472">
            <v>7501563120110</v>
          </cell>
          <cell r="B472" t="str">
            <v>LNUXXXXVIN003XX0750M</v>
          </cell>
          <cell r="C472">
            <v>50202203</v>
          </cell>
          <cell r="D472" t="str">
            <v>Vino</v>
          </cell>
          <cell r="E472">
            <v>2002</v>
          </cell>
          <cell r="F472" t="str">
            <v>Vino Tinto Las Nubes Petite Sirah de 750 ml</v>
          </cell>
          <cell r="G472">
            <v>6</v>
          </cell>
          <cell r="H472" t="str">
            <v>Botella</v>
          </cell>
          <cell r="I472">
            <v>2442.69</v>
          </cell>
          <cell r="J472">
            <v>0.26500000000000001</v>
          </cell>
          <cell r="K472">
            <v>647.31285000000003</v>
          </cell>
          <cell r="L472">
            <v>3090.0028499999999</v>
          </cell>
          <cell r="M472">
            <v>515.00047499999994</v>
          </cell>
        </row>
        <row r="473">
          <cell r="A473">
            <v>7502239211910</v>
          </cell>
          <cell r="B473" t="str">
            <v>LNUXXXXVIN001190750M</v>
          </cell>
          <cell r="C473">
            <v>50202203</v>
          </cell>
          <cell r="D473" t="str">
            <v>Vino</v>
          </cell>
          <cell r="E473">
            <v>2003</v>
          </cell>
          <cell r="F473" t="str">
            <v>Vino Tinto Las Nubes Nebbiolo de 750 ml</v>
          </cell>
          <cell r="G473">
            <v>6</v>
          </cell>
          <cell r="H473" t="str">
            <v>Botella</v>
          </cell>
          <cell r="I473">
            <v>2442.69</v>
          </cell>
          <cell r="J473">
            <v>0.26500000000000001</v>
          </cell>
          <cell r="K473">
            <v>647.31285000000003</v>
          </cell>
          <cell r="L473">
            <v>3090.0028499999999</v>
          </cell>
          <cell r="M473">
            <v>515.00047499999994</v>
          </cell>
        </row>
        <row r="474">
          <cell r="A474">
            <v>7501563120103</v>
          </cell>
          <cell r="B474" t="str">
            <v>LNUXXXXVIN001180750M</v>
          </cell>
          <cell r="C474">
            <v>50202203</v>
          </cell>
          <cell r="D474" t="str">
            <v>Vino</v>
          </cell>
          <cell r="E474">
            <v>2004</v>
          </cell>
          <cell r="F474" t="str">
            <v>Vino Tinto Las Nubes Gran Reserva Nebbiolo 18 de 750 ml</v>
          </cell>
          <cell r="G474">
            <v>6</v>
          </cell>
          <cell r="H474" t="str">
            <v>Botella</v>
          </cell>
          <cell r="I474">
            <v>3922.53</v>
          </cell>
          <cell r="J474">
            <v>0.26500000000000001</v>
          </cell>
          <cell r="K474">
            <v>1039.47045</v>
          </cell>
          <cell r="L474">
            <v>4962.0004500000005</v>
          </cell>
          <cell r="M474">
            <v>827.00007500000004</v>
          </cell>
        </row>
        <row r="475">
          <cell r="A475"/>
          <cell r="B475"/>
          <cell r="C475"/>
          <cell r="D475"/>
          <cell r="E475"/>
          <cell r="F475"/>
          <cell r="G475"/>
          <cell r="H475"/>
          <cell r="I475"/>
          <cell r="J475"/>
          <cell r="K475"/>
          <cell r="L475"/>
          <cell r="M475"/>
        </row>
        <row r="476">
          <cell r="A476"/>
          <cell r="B476"/>
          <cell r="C476"/>
          <cell r="D476"/>
          <cell r="E476"/>
          <cell r="F476"/>
          <cell r="G476"/>
          <cell r="H476"/>
          <cell r="I476"/>
          <cell r="J476"/>
          <cell r="K476"/>
          <cell r="L476"/>
          <cell r="M476"/>
        </row>
        <row r="477">
          <cell r="A477"/>
          <cell r="B477"/>
          <cell r="C477"/>
          <cell r="D477"/>
          <cell r="E477"/>
          <cell r="F477" t="str">
            <v>A estos precios Incrementar el 16% I.V.A.</v>
          </cell>
          <cell r="G477"/>
          <cell r="H477"/>
          <cell r="I477"/>
          <cell r="J477"/>
          <cell r="K477"/>
          <cell r="M477" t="str">
            <v>Página 14</v>
          </cell>
        </row>
        <row r="478">
          <cell r="A478"/>
          <cell r="B478"/>
          <cell r="C478"/>
          <cell r="D478"/>
          <cell r="E478"/>
          <cell r="F478"/>
          <cell r="G478"/>
          <cell r="H478"/>
          <cell r="I478"/>
          <cell r="J478"/>
          <cell r="K478"/>
          <cell r="L478"/>
          <cell r="M478"/>
        </row>
        <row r="479">
          <cell r="A479"/>
          <cell r="B479"/>
          <cell r="C479"/>
          <cell r="D479"/>
          <cell r="E479"/>
          <cell r="F479"/>
          <cell r="G479"/>
          <cell r="H479"/>
          <cell r="I479"/>
          <cell r="J479"/>
          <cell r="K479"/>
          <cell r="L479"/>
          <cell r="M479"/>
        </row>
        <row r="545">
          <cell r="A545">
            <v>8426411002198</v>
          </cell>
          <cell r="B545" t="str">
            <v>CARXXVTXXXXXX190750M</v>
          </cell>
          <cell r="C545">
            <v>50202203</v>
          </cell>
          <cell r="D545" t="str">
            <v>Vino</v>
          </cell>
          <cell r="E545">
            <v>1752</v>
          </cell>
          <cell r="F545" t="str">
            <v>Vino Tinto - Pago de Carraovejas 19 - 750 ml</v>
          </cell>
          <cell r="G545">
            <v>6</v>
          </cell>
          <cell r="H545" t="str">
            <v>Botella</v>
          </cell>
          <cell r="I545">
            <v>5192.3040000000001</v>
          </cell>
          <cell r="J545">
            <v>0.3</v>
          </cell>
          <cell r="K545">
            <v>1557.6912</v>
          </cell>
          <cell r="L545">
            <v>6749.9952000000003</v>
          </cell>
          <cell r="M545">
            <v>1124.9992</v>
          </cell>
        </row>
        <row r="547">
          <cell r="A547">
            <v>8429073019290</v>
          </cell>
          <cell r="B547" t="str">
            <v>TERXXVTXXXXXX170750M</v>
          </cell>
          <cell r="C547">
            <v>50202203</v>
          </cell>
          <cell r="D547" t="str">
            <v>Vino</v>
          </cell>
          <cell r="E547">
            <v>1734</v>
          </cell>
          <cell r="F547" t="str">
            <v>Vino Tinto Les Terrasses 17 de 750 ml</v>
          </cell>
          <cell r="G547">
            <v>12</v>
          </cell>
          <cell r="H547" t="str">
            <v>Botella</v>
          </cell>
          <cell r="I547">
            <v>8538.4920000000002</v>
          </cell>
          <cell r="J547">
            <v>0.3</v>
          </cell>
          <cell r="K547">
            <v>2561.5475999999999</v>
          </cell>
          <cell r="L547">
            <v>11100.0396</v>
          </cell>
          <cell r="M547">
            <v>925.00329999999997</v>
          </cell>
        </row>
        <row r="549">
          <cell r="A549"/>
          <cell r="B549"/>
          <cell r="L549"/>
          <cell r="M549"/>
        </row>
        <row r="550">
          <cell r="B550"/>
          <cell r="C550"/>
          <cell r="D550"/>
          <cell r="E550"/>
          <cell r="F550" t="str">
            <v>VEGA SICILIA Y BENJAMÍN DE ROTHSCHILD  - D.O. Ca. RIOJA</v>
          </cell>
          <cell r="K550">
            <v>0.3</v>
          </cell>
          <cell r="L550"/>
        </row>
        <row r="551">
          <cell r="A551">
            <v>8437013426923</v>
          </cell>
          <cell r="B551" t="str">
            <v>MACCIVTXXXXXX170750M</v>
          </cell>
          <cell r="C551">
            <v>50202203</v>
          </cell>
          <cell r="D551" t="str">
            <v>Vino</v>
          </cell>
          <cell r="E551">
            <v>1814</v>
          </cell>
          <cell r="F551" t="str">
            <v>Vino Tinto Macan Clasico 17 de 750 m</v>
          </cell>
          <cell r="G551">
            <v>6</v>
          </cell>
          <cell r="H551" t="str">
            <v>Botella</v>
          </cell>
          <cell r="I551">
            <v>5815.3829999999998</v>
          </cell>
          <cell r="J551">
            <v>0.3</v>
          </cell>
          <cell r="K551">
            <v>1744.6148999999998</v>
          </cell>
          <cell r="L551">
            <v>7559.9978999999994</v>
          </cell>
          <cell r="M551">
            <v>1259.99965</v>
          </cell>
        </row>
        <row r="552">
          <cell r="A552">
            <v>8437013426947</v>
          </cell>
          <cell r="B552" t="str">
            <v>MACCIVTXXXXXX171500M</v>
          </cell>
          <cell r="C552">
            <v>50202203</v>
          </cell>
          <cell r="D552" t="str">
            <v>Vino</v>
          </cell>
          <cell r="E552">
            <v>1790</v>
          </cell>
          <cell r="F552" t="str">
            <v>Vino Tinto Macan Clásico 17 de 1500 ml</v>
          </cell>
          <cell r="G552">
            <v>1</v>
          </cell>
          <cell r="H552" t="str">
            <v>Botella</v>
          </cell>
          <cell r="I552">
            <v>2561.54</v>
          </cell>
          <cell r="J552">
            <v>0.3</v>
          </cell>
          <cell r="K552">
            <v>768.46199999999999</v>
          </cell>
          <cell r="L552">
            <v>3330.002</v>
          </cell>
          <cell r="M552">
            <v>3330.002</v>
          </cell>
        </row>
        <row r="554">
          <cell r="A554">
            <v>8436538811535</v>
          </cell>
          <cell r="B554" t="str">
            <v>RODOIVBXXXXXX191500M</v>
          </cell>
          <cell r="C554">
            <v>50202203</v>
          </cell>
          <cell r="D554" t="str">
            <v>Vino</v>
          </cell>
          <cell r="E554">
            <v>1826</v>
          </cell>
          <cell r="F554" t="str">
            <v>Vino Blanco Roda I 19 de 1500 m</v>
          </cell>
          <cell r="G554">
            <v>0</v>
          </cell>
          <cell r="H554" t="str">
            <v>Botella</v>
          </cell>
          <cell r="I554">
            <v>0</v>
          </cell>
          <cell r="J554">
            <v>0.3</v>
          </cell>
          <cell r="K554">
            <v>0</v>
          </cell>
          <cell r="L554">
            <v>0</v>
          </cell>
          <cell r="M554" t="e">
            <v>#DIV/0!</v>
          </cell>
        </row>
        <row r="556">
          <cell r="A556">
            <v>8436014241788</v>
          </cell>
          <cell r="B556" t="str">
            <v>VSIUNVTRVEXXX181500M</v>
          </cell>
          <cell r="C556">
            <v>50202203</v>
          </cell>
          <cell r="D556" t="str">
            <v>Vino</v>
          </cell>
          <cell r="E556">
            <v>1457</v>
          </cell>
          <cell r="F556" t="str">
            <v>Vino Tinto Vega Sicilia Unico Reserva Especial de 1500 ml</v>
          </cell>
          <cell r="G556">
            <v>1</v>
          </cell>
          <cell r="H556" t="str">
            <v>Botella</v>
          </cell>
          <cell r="I556">
            <v>20769.23</v>
          </cell>
          <cell r="J556">
            <v>0.3</v>
          </cell>
          <cell r="K556">
            <v>6230.7689999999993</v>
          </cell>
          <cell r="L556">
            <v>26999.999</v>
          </cell>
          <cell r="M556">
            <v>26999.999</v>
          </cell>
        </row>
        <row r="559">
          <cell r="A559">
            <v>8437013426794</v>
          </cell>
          <cell r="B559" t="str">
            <v>MACXXVTXXXXXX161500M</v>
          </cell>
          <cell r="C559">
            <v>50202203</v>
          </cell>
          <cell r="D559" t="str">
            <v>Vino</v>
          </cell>
          <cell r="E559">
            <v>1816</v>
          </cell>
          <cell r="F559" t="str">
            <v>Vino Tinto Macan 16 de 1500 m</v>
          </cell>
          <cell r="G559">
            <v>1</v>
          </cell>
          <cell r="H559" t="str">
            <v>Botella</v>
          </cell>
          <cell r="I559">
            <v>4461.54</v>
          </cell>
          <cell r="J559">
            <v>0.3</v>
          </cell>
          <cell r="K559">
            <v>1338.462</v>
          </cell>
          <cell r="L559">
            <v>5800.0020000000004</v>
          </cell>
          <cell r="M559">
            <v>5800.0020000000004</v>
          </cell>
        </row>
        <row r="560">
          <cell r="A560">
            <v>8437013426695</v>
          </cell>
          <cell r="B560" t="str">
            <v>MACXXVTXXXXXX151500M</v>
          </cell>
          <cell r="C560">
            <v>50202203</v>
          </cell>
          <cell r="D560" t="str">
            <v>Vino</v>
          </cell>
          <cell r="E560">
            <v>1680</v>
          </cell>
          <cell r="F560" t="str">
            <v>Vino Tinto Macan 15 de 1500 ml</v>
          </cell>
          <cell r="G560">
            <v>1</v>
          </cell>
          <cell r="H560" t="str">
            <v>Botella</v>
          </cell>
          <cell r="I560">
            <v>4407.6899999999996</v>
          </cell>
          <cell r="J560">
            <v>0.3</v>
          </cell>
          <cell r="K560">
            <v>1322.3069999999998</v>
          </cell>
          <cell r="L560">
            <v>5729.9969999999994</v>
          </cell>
          <cell r="M560">
            <v>5729.9969999999994</v>
          </cell>
        </row>
        <row r="562">
          <cell r="A562">
            <v>8436014246486</v>
          </cell>
          <cell r="B562" t="str">
            <v>VSIVBVTXXXXXX170750M</v>
          </cell>
          <cell r="C562">
            <v>50202203</v>
          </cell>
          <cell r="D562" t="str">
            <v>Vino</v>
          </cell>
          <cell r="E562">
            <v>1749</v>
          </cell>
          <cell r="F562" t="str">
            <v>Vino Tinto Vega Sicilia VS Valbuena 17 de 0750 m</v>
          </cell>
          <cell r="G562">
            <v>6</v>
          </cell>
          <cell r="H562" t="str">
            <v>Botella</v>
          </cell>
          <cell r="I562">
            <v>17238.48</v>
          </cell>
          <cell r="J562">
            <v>0.3</v>
          </cell>
          <cell r="K562">
            <v>5171.5439999999999</v>
          </cell>
          <cell r="L562">
            <v>22410.023999999998</v>
          </cell>
          <cell r="M562">
            <v>3735.0039999999995</v>
          </cell>
        </row>
        <row r="563">
          <cell r="A563">
            <v>8436014252722</v>
          </cell>
          <cell r="B563" t="str">
            <v>ALIXXVTXXXXXX180750M</v>
          </cell>
          <cell r="C563">
            <v>50202203</v>
          </cell>
          <cell r="D563" t="str">
            <v>Vino</v>
          </cell>
          <cell r="E563">
            <v>1743</v>
          </cell>
          <cell r="F563" t="str">
            <v>Vino Tinto Alion 18 de 0750 m</v>
          </cell>
          <cell r="G563">
            <v>6</v>
          </cell>
          <cell r="H563" t="str">
            <v>Botella</v>
          </cell>
          <cell r="I563">
            <v>9900</v>
          </cell>
          <cell r="J563">
            <v>0.3</v>
          </cell>
          <cell r="K563">
            <v>2970</v>
          </cell>
          <cell r="L563">
            <v>12870</v>
          </cell>
          <cell r="M563">
            <v>2145</v>
          </cell>
        </row>
        <row r="564">
          <cell r="A564">
            <v>8436028611164</v>
          </cell>
          <cell r="B564" t="str">
            <v>PTAXXVTXXXXXX170750M</v>
          </cell>
          <cell r="C564">
            <v>50202203</v>
          </cell>
          <cell r="D564" t="str">
            <v>Vino</v>
          </cell>
          <cell r="E564">
            <v>1747</v>
          </cell>
          <cell r="F564" t="str">
            <v>Vino Tinto Pintia 17 de 750 m</v>
          </cell>
          <cell r="G564">
            <v>6</v>
          </cell>
          <cell r="H564" t="str">
            <v>Botella</v>
          </cell>
          <cell r="I564">
            <v>7176.9000000000005</v>
          </cell>
          <cell r="J564">
            <v>0.3</v>
          </cell>
          <cell r="K564">
            <v>2153.0700000000002</v>
          </cell>
          <cell r="L564">
            <v>9329.9700000000012</v>
          </cell>
          <cell r="M564">
            <v>1554.9950000000001</v>
          </cell>
        </row>
        <row r="565">
          <cell r="A565">
            <v>8426411004154</v>
          </cell>
          <cell r="B565" t="str">
            <v>CULXXVTXXXXXX150750M</v>
          </cell>
          <cell r="C565">
            <v>50202203</v>
          </cell>
          <cell r="D565" t="str">
            <v>Vino</v>
          </cell>
          <cell r="E565">
            <v>1631</v>
          </cell>
          <cell r="F565" t="str">
            <v>Vino Tinto Cuesta de las Liebres 15 de 0750 ml</v>
          </cell>
          <cell r="G565">
            <v>3</v>
          </cell>
          <cell r="H565" t="str">
            <v>Botella</v>
          </cell>
          <cell r="I565">
            <v>12138.458999999999</v>
          </cell>
          <cell r="J565">
            <v>0.3</v>
          </cell>
          <cell r="K565">
            <v>3641.5376999999994</v>
          </cell>
          <cell r="L565">
            <v>15779.996699999998</v>
          </cell>
          <cell r="M565">
            <v>5259.9988999999996</v>
          </cell>
        </row>
        <row r="566">
          <cell r="A566">
            <v>8426411005168</v>
          </cell>
          <cell r="B566" t="str">
            <v>ANEXXVTXXXXXX160750M</v>
          </cell>
          <cell r="C566">
            <v>50202203</v>
          </cell>
          <cell r="D566" t="str">
            <v>Vino</v>
          </cell>
          <cell r="E566">
            <v>1703</v>
          </cell>
          <cell r="F566" t="str">
            <v>Vino Tinto El Anejon 16 de 0750 m</v>
          </cell>
          <cell r="G566">
            <v>3</v>
          </cell>
          <cell r="H566" t="str">
            <v>Botella</v>
          </cell>
          <cell r="I566">
            <v>6461.5349999999999</v>
          </cell>
          <cell r="J566">
            <v>0.3</v>
          </cell>
          <cell r="K566">
            <v>1938.4604999999999</v>
          </cell>
          <cell r="L566">
            <v>8399.9954999999991</v>
          </cell>
          <cell r="M566">
            <v>2799.9984999999997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419AD-306C-4519-8537-9025091138FA}">
  <sheetPr>
    <pageSetUpPr fitToPage="1"/>
  </sheetPr>
  <dimension ref="A3:T69"/>
  <sheetViews>
    <sheetView showGridLines="0" tabSelected="1" view="pageBreakPreview" topLeftCell="A6" zoomScale="77" zoomScaleNormal="100" zoomScaleSheetLayoutView="77" workbookViewId="0">
      <selection activeCell="A19" sqref="A19:XFD20"/>
    </sheetView>
  </sheetViews>
  <sheetFormatPr baseColWidth="10" defaultColWidth="11.44140625" defaultRowHeight="13.2" x14ac:dyDescent="0.25"/>
  <cols>
    <col min="1" max="1" width="45.5546875" style="2" customWidth="1"/>
    <col min="2" max="2" width="14.44140625" style="2" bestFit="1" customWidth="1"/>
    <col min="3" max="3" width="7.5546875" style="2" customWidth="1"/>
    <col min="4" max="4" width="8.6640625" style="3" bestFit="1" customWidth="1"/>
    <col min="5" max="5" width="10.6640625" style="4" customWidth="1"/>
    <col min="6" max="6" width="6.5546875" style="4" bestFit="1" customWidth="1"/>
    <col min="7" max="7" width="10.5546875" style="4" bestFit="1" customWidth="1"/>
    <col min="8" max="8" width="11.5546875" style="4" bestFit="1" customWidth="1"/>
    <col min="9" max="9" width="10.5546875" style="4" bestFit="1" customWidth="1"/>
    <col min="10" max="10" width="13.109375" style="5" customWidth="1"/>
    <col min="11" max="11" width="11.88671875" style="2" bestFit="1" customWidth="1"/>
    <col min="12" max="12" width="11.44140625" style="2"/>
    <col min="13" max="13" width="15.109375" style="2" customWidth="1"/>
    <col min="14" max="16" width="11.44140625" style="2"/>
    <col min="17" max="17" width="12.33203125" style="2" customWidth="1"/>
    <col min="18" max="16384" width="11.44140625" style="2"/>
  </cols>
  <sheetData>
    <row r="3" spans="1:20" ht="19.5" customHeight="1" x14ac:dyDescent="0.25">
      <c r="A3" s="1" t="s">
        <v>0</v>
      </c>
    </row>
    <row r="4" spans="1:20" ht="8.25" customHeight="1" x14ac:dyDescent="0.25">
      <c r="A4" s="6"/>
    </row>
    <row r="5" spans="1:20" ht="19.5" customHeight="1" x14ac:dyDescent="0.3">
      <c r="A5" s="7" t="s">
        <v>1</v>
      </c>
    </row>
    <row r="6" spans="1:20" ht="14.4" x14ac:dyDescent="0.3">
      <c r="A6" s="8" t="s">
        <v>2</v>
      </c>
    </row>
    <row r="7" spans="1:20" ht="14.4" x14ac:dyDescent="0.3">
      <c r="A7" s="8" t="s">
        <v>3</v>
      </c>
    </row>
    <row r="8" spans="1:20" ht="14.4" x14ac:dyDescent="0.3">
      <c r="A8" s="7" t="s">
        <v>4</v>
      </c>
    </row>
    <row r="9" spans="1:20" ht="14.4" x14ac:dyDescent="0.3">
      <c r="A9" s="7" t="s">
        <v>5</v>
      </c>
    </row>
    <row r="10" spans="1:20" ht="14.4" x14ac:dyDescent="0.3">
      <c r="A10" s="7"/>
    </row>
    <row r="11" spans="1:20" x14ac:dyDescent="0.25">
      <c r="A11" s="9"/>
    </row>
    <row r="12" spans="1:20" ht="15" customHeight="1" x14ac:dyDescent="0.25">
      <c r="A12" s="67" t="s">
        <v>47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20" ht="36" customHeight="1" x14ac:dyDescent="0.25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10"/>
      <c r="M13" s="10"/>
      <c r="N13" s="10"/>
    </row>
    <row r="14" spans="1:20" ht="9.75" customHeight="1" x14ac:dyDescent="0.25"/>
    <row r="15" spans="1:20" ht="80.400000000000006" customHeight="1" x14ac:dyDescent="0.25">
      <c r="A15" s="11" t="s">
        <v>6</v>
      </c>
      <c r="B15" s="11" t="s">
        <v>7</v>
      </c>
      <c r="C15" s="11" t="s">
        <v>8</v>
      </c>
      <c r="D15" s="11" t="s">
        <v>9</v>
      </c>
      <c r="E15" s="11" t="s">
        <v>10</v>
      </c>
      <c r="F15" s="11" t="s">
        <v>11</v>
      </c>
      <c r="G15" s="11" t="s">
        <v>12</v>
      </c>
      <c r="H15" s="11" t="s">
        <v>10</v>
      </c>
      <c r="I15" s="11" t="s">
        <v>13</v>
      </c>
      <c r="J15" s="12" t="s">
        <v>14</v>
      </c>
      <c r="K15" s="11" t="s">
        <v>15</v>
      </c>
      <c r="M15" s="13" t="s">
        <v>10</v>
      </c>
      <c r="N15" s="14" t="s">
        <v>16</v>
      </c>
      <c r="O15" s="14" t="s">
        <v>17</v>
      </c>
      <c r="P15" s="14"/>
      <c r="Q15" s="15" t="s">
        <v>18</v>
      </c>
      <c r="R15" s="16"/>
      <c r="S15" s="17" t="s">
        <v>19</v>
      </c>
      <c r="T15" s="17" t="s">
        <v>15</v>
      </c>
    </row>
    <row r="16" spans="1:20" ht="19.5" customHeight="1" x14ac:dyDescent="0.25">
      <c r="A16" s="68"/>
      <c r="B16" s="68"/>
    </row>
    <row r="17" spans="1:20" ht="23.25" customHeight="1" x14ac:dyDescent="0.25">
      <c r="A17" s="69" t="s">
        <v>46</v>
      </c>
      <c r="B17" s="69"/>
    </row>
    <row r="18" spans="1:20" s="18" customFormat="1" ht="21" customHeight="1" x14ac:dyDescent="0.3">
      <c r="D18" s="19"/>
    </row>
    <row r="19" spans="1:20" s="18" customFormat="1" ht="30" customHeight="1" x14ac:dyDescent="0.3">
      <c r="A19" s="20" t="str">
        <f>VLOOKUP(B19,[1]Vinos!$A:$M,6,0)</f>
        <v>Vino Tinto Isla Negra Cabernet Sauvignon de 750 ml</v>
      </c>
      <c r="B19" s="21">
        <v>7804320442273</v>
      </c>
      <c r="C19" s="22">
        <f>VLOOKUP(B19,[1]Vinos!$A:$M,7,0)</f>
        <v>6</v>
      </c>
      <c r="D19" s="22" t="s">
        <v>20</v>
      </c>
      <c r="E19" s="23">
        <f>+N19</f>
        <v>361.65642532727765</v>
      </c>
      <c r="F19" s="24">
        <v>0.26500000000000001</v>
      </c>
      <c r="G19" s="25">
        <f>IFERROR(E19*F19,"")</f>
        <v>95.838952711728581</v>
      </c>
      <c r="H19" s="25">
        <f>IFERROR(+G19+E19,"")</f>
        <v>457.49537803900625</v>
      </c>
      <c r="I19" s="25">
        <f>IFERROR(H19/C19,"")</f>
        <v>76.249229673167704</v>
      </c>
      <c r="J19" s="25">
        <f>IFERROR(Q19,"")</f>
        <v>106.13892770504944</v>
      </c>
      <c r="K19" s="26">
        <f>T19</f>
        <v>1.5261426442304327E-2</v>
      </c>
      <c r="M19" s="27">
        <v>338.42</v>
      </c>
      <c r="N19" s="28">
        <f>M19/0.95/0.985</f>
        <v>361.65642532727765</v>
      </c>
      <c r="O19" s="29">
        <f>N19/C19</f>
        <v>60.276070887879605</v>
      </c>
      <c r="P19" s="29">
        <f>+I19</f>
        <v>76.249229673167704</v>
      </c>
      <c r="Q19" s="30">
        <f>P19/0.75*1.16*0.9</f>
        <v>106.13892770504944</v>
      </c>
      <c r="S19" s="31">
        <v>59.37</v>
      </c>
      <c r="T19" s="32">
        <f>IFERROR(O19/S19-1,"Validar")</f>
        <v>1.5261426442304327E-2</v>
      </c>
    </row>
    <row r="20" spans="1:20" s="18" customFormat="1" ht="30" customHeight="1" x14ac:dyDescent="0.3">
      <c r="A20" s="20" t="str">
        <f>VLOOKUP(B20,[1]Vinos!$A:$M,6,0)</f>
        <v>Vino Tinto Isla Negra Merlot de 750ml</v>
      </c>
      <c r="B20" s="21">
        <v>7804320404509</v>
      </c>
      <c r="C20" s="22">
        <f>VLOOKUP(B20,[1]Vinos!$A:$M,7,0)</f>
        <v>6</v>
      </c>
      <c r="D20" s="22" t="s">
        <v>20</v>
      </c>
      <c r="E20" s="23">
        <f>+N20</f>
        <v>361.65642532727765</v>
      </c>
      <c r="F20" s="24">
        <v>0.26500000000000001</v>
      </c>
      <c r="G20" s="25">
        <f>IFERROR(E20*F20,"")</f>
        <v>95.838952711728581</v>
      </c>
      <c r="H20" s="25">
        <f>IFERROR(+G20+E20,"")</f>
        <v>457.49537803900625</v>
      </c>
      <c r="I20" s="25">
        <f>IFERROR(H20/C20,"")</f>
        <v>76.249229673167704</v>
      </c>
      <c r="J20" s="25">
        <f>IFERROR(Q20,"")</f>
        <v>106.13892770504944</v>
      </c>
      <c r="K20" s="26">
        <f>T20</f>
        <v>1.5261426442304327E-2</v>
      </c>
      <c r="M20" s="27">
        <v>338.42</v>
      </c>
      <c r="N20" s="28">
        <f>M20/0.95/0.985</f>
        <v>361.65642532727765</v>
      </c>
      <c r="O20" s="29">
        <f>N20/C20</f>
        <v>60.276070887879605</v>
      </c>
      <c r="P20" s="29">
        <f>+I20</f>
        <v>76.249229673167704</v>
      </c>
      <c r="Q20" s="30">
        <f>P20/0.75*1.16*0.9</f>
        <v>106.13892770504944</v>
      </c>
      <c r="S20" s="31">
        <v>59.37</v>
      </c>
      <c r="T20" s="32">
        <f>IFERROR(O20/S20-1,"Validar")</f>
        <v>1.5261426442304327E-2</v>
      </c>
    </row>
    <row r="21" spans="1:20" x14ac:dyDescent="0.25">
      <c r="A21" s="70" t="s">
        <v>21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</row>
    <row r="22" spans="1:20" ht="6.6" customHeight="1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20" ht="6.6" customHeight="1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20" ht="6.6" customHeight="1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20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1:20" ht="18" customHeight="1" x14ac:dyDescent="0.25">
      <c r="A26" s="34" t="s">
        <v>22</v>
      </c>
      <c r="B26" s="35"/>
      <c r="E26" s="2"/>
      <c r="F26" s="2"/>
      <c r="G26" s="2"/>
      <c r="H26" s="2"/>
      <c r="I26" s="2"/>
    </row>
    <row r="27" spans="1:20" ht="14.4" x14ac:dyDescent="0.3">
      <c r="A27" s="2" t="s">
        <v>23</v>
      </c>
      <c r="B27" s="36"/>
      <c r="E27" s="2"/>
      <c r="F27" s="2"/>
      <c r="G27" s="2"/>
      <c r="H27" s="2"/>
      <c r="I27" s="2"/>
    </row>
    <row r="28" spans="1:20" ht="16.5" hidden="1" customHeight="1" x14ac:dyDescent="0.25">
      <c r="A28" s="2" t="s">
        <v>24</v>
      </c>
      <c r="E28" s="2"/>
      <c r="F28" s="2"/>
      <c r="G28" s="2"/>
      <c r="H28" s="2"/>
      <c r="I28" s="2"/>
    </row>
    <row r="29" spans="1:20" ht="14.4" x14ac:dyDescent="0.3">
      <c r="A29" s="2" t="s">
        <v>25</v>
      </c>
      <c r="E29" s="2"/>
      <c r="F29" s="2"/>
      <c r="G29" s="2"/>
      <c r="H29" s="2"/>
      <c r="I29" s="2"/>
    </row>
    <row r="30" spans="1:20" ht="14.4" x14ac:dyDescent="0.3">
      <c r="A30" s="2" t="s">
        <v>26</v>
      </c>
      <c r="E30" s="2"/>
      <c r="F30" s="2"/>
      <c r="G30" s="2"/>
      <c r="H30" s="2"/>
      <c r="I30" s="2"/>
    </row>
    <row r="31" spans="1:20" ht="20.2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19"/>
      <c r="L31" s="19"/>
    </row>
    <row r="32" spans="1:20" ht="14.4" x14ac:dyDescent="0.3">
      <c r="A32" s="2" t="s">
        <v>27</v>
      </c>
      <c r="E32" s="2"/>
      <c r="F32" s="2"/>
      <c r="G32" s="2"/>
      <c r="H32" s="2"/>
      <c r="I32" s="2"/>
    </row>
    <row r="33" spans="1:18" hidden="1" x14ac:dyDescent="0.25">
      <c r="E33" s="2"/>
      <c r="F33" s="2"/>
      <c r="G33" s="2"/>
      <c r="H33" s="2"/>
      <c r="I33" s="2"/>
    </row>
    <row r="34" spans="1:18" hidden="1" x14ac:dyDescent="0.25">
      <c r="E34" s="2"/>
      <c r="F34" s="2"/>
      <c r="G34" s="2"/>
      <c r="H34" s="2"/>
      <c r="I34" s="2"/>
    </row>
    <row r="35" spans="1:18" hidden="1" x14ac:dyDescent="0.25">
      <c r="E35" s="2"/>
      <c r="F35" s="2"/>
      <c r="G35" s="2"/>
      <c r="H35" s="2"/>
      <c r="I35" s="2"/>
    </row>
    <row r="36" spans="1:18" x14ac:dyDescent="0.25">
      <c r="E36" s="2"/>
      <c r="F36" s="2"/>
      <c r="G36" s="2"/>
      <c r="H36" s="2"/>
      <c r="I36" s="2"/>
    </row>
    <row r="37" spans="1:18" x14ac:dyDescent="0.25">
      <c r="D37" s="2"/>
      <c r="E37" s="2"/>
      <c r="F37" s="2"/>
      <c r="G37" s="2"/>
      <c r="H37" s="2"/>
      <c r="I37" s="2"/>
      <c r="J37" s="2"/>
      <c r="L37" s="38"/>
      <c r="N37" s="39" t="s">
        <v>28</v>
      </c>
    </row>
    <row r="38" spans="1:18" x14ac:dyDescent="0.25">
      <c r="A38" s="40"/>
      <c r="B38" s="40"/>
      <c r="C38" s="40"/>
      <c r="D38" s="41"/>
      <c r="E38" s="40"/>
      <c r="F38" s="40"/>
      <c r="G38" s="40"/>
      <c r="H38" s="40"/>
      <c r="I38" s="40"/>
      <c r="J38" s="40"/>
      <c r="K38" s="40"/>
      <c r="L38" s="38"/>
      <c r="M38" s="38"/>
      <c r="N38" s="39" t="s">
        <v>29</v>
      </c>
    </row>
    <row r="39" spans="1:18" x14ac:dyDescent="0.25">
      <c r="E39" s="2"/>
      <c r="F39" s="2"/>
      <c r="G39" s="2"/>
      <c r="H39" s="2"/>
      <c r="I39" s="2"/>
    </row>
    <row r="40" spans="1:18" x14ac:dyDescent="0.25">
      <c r="E40" s="2"/>
      <c r="F40" s="2"/>
      <c r="G40" s="2"/>
      <c r="H40" s="2"/>
      <c r="I40" s="2"/>
    </row>
    <row r="41" spans="1:18" ht="13.8" thickBot="1" x14ac:dyDescent="0.3">
      <c r="A41" s="60" t="s">
        <v>30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</row>
    <row r="42" spans="1:18" ht="13.8" thickBot="1" x14ac:dyDescent="0.3">
      <c r="E42" s="2"/>
      <c r="F42" s="2"/>
      <c r="G42" s="2"/>
      <c r="H42" s="2"/>
      <c r="I42" s="2"/>
      <c r="M42" s="42" t="s">
        <v>31</v>
      </c>
      <c r="N42" s="18" t="s">
        <v>32</v>
      </c>
    </row>
    <row r="43" spans="1:18" ht="13.8" thickBot="1" x14ac:dyDescent="0.3">
      <c r="E43" s="2"/>
      <c r="F43" s="2"/>
      <c r="G43" s="2"/>
      <c r="H43" s="2"/>
      <c r="I43" s="2"/>
      <c r="M43" s="42" t="s">
        <v>33</v>
      </c>
      <c r="N43" s="2" t="s">
        <v>34</v>
      </c>
    </row>
    <row r="44" spans="1:18" ht="13.8" thickBot="1" x14ac:dyDescent="0.3">
      <c r="E44" s="2"/>
      <c r="F44" s="2"/>
      <c r="G44" s="2"/>
      <c r="H44" s="2"/>
      <c r="I44" s="2"/>
      <c r="M44" s="42" t="s">
        <v>35</v>
      </c>
      <c r="N44" s="2" t="s">
        <v>36</v>
      </c>
    </row>
    <row r="45" spans="1:18" ht="13.8" thickBot="1" x14ac:dyDescent="0.3">
      <c r="E45" s="2"/>
      <c r="F45" s="2"/>
      <c r="G45" s="2"/>
      <c r="H45" s="2"/>
      <c r="I45" s="2"/>
      <c r="M45" s="42" t="s">
        <v>37</v>
      </c>
    </row>
    <row r="46" spans="1:18" ht="13.8" thickBot="1" x14ac:dyDescent="0.3">
      <c r="E46" s="2"/>
      <c r="F46" s="2"/>
      <c r="G46" s="2"/>
      <c r="H46" s="2"/>
      <c r="I46" s="2"/>
    </row>
    <row r="47" spans="1:18" ht="13.8" thickBot="1" x14ac:dyDescent="0.3">
      <c r="E47" s="2"/>
      <c r="F47" s="2"/>
      <c r="G47" s="2"/>
      <c r="H47" s="2"/>
      <c r="I47" s="2"/>
      <c r="M47" s="19"/>
      <c r="N47" s="19"/>
      <c r="O47" s="71"/>
      <c r="P47" s="72"/>
      <c r="Q47" s="73"/>
    </row>
    <row r="48" spans="1:18" ht="12.75" customHeight="1" x14ac:dyDescent="0.25">
      <c r="E48" s="2"/>
      <c r="F48" s="2"/>
      <c r="G48" s="2"/>
      <c r="H48" s="2"/>
      <c r="I48" s="2"/>
      <c r="M48" s="50" t="s">
        <v>38</v>
      </c>
      <c r="N48" s="51"/>
      <c r="O48" s="54" t="s">
        <v>39</v>
      </c>
      <c r="P48" s="55"/>
      <c r="Q48" s="55"/>
      <c r="R48" s="56"/>
    </row>
    <row r="49" spans="1:18" ht="13.8" hidden="1" thickBot="1" x14ac:dyDescent="0.3">
      <c r="E49" s="2"/>
      <c r="F49" s="2"/>
      <c r="G49" s="2"/>
      <c r="H49" s="2"/>
      <c r="I49" s="2"/>
      <c r="M49" s="52"/>
      <c r="N49" s="53"/>
      <c r="O49" s="57"/>
      <c r="P49" s="58"/>
      <c r="Q49" s="58"/>
      <c r="R49" s="59"/>
    </row>
    <row r="50" spans="1:18" x14ac:dyDescent="0.25">
      <c r="E50" s="2"/>
      <c r="F50" s="2"/>
      <c r="G50" s="2"/>
      <c r="H50" s="2"/>
      <c r="I50" s="2"/>
      <c r="M50" s="43"/>
      <c r="N50" s="44"/>
      <c r="O50" s="45"/>
      <c r="P50" s="46"/>
      <c r="Q50" s="46"/>
      <c r="R50" s="47"/>
    </row>
    <row r="51" spans="1:18" x14ac:dyDescent="0.25">
      <c r="E51" s="2"/>
      <c r="F51" s="2"/>
      <c r="G51" s="2"/>
      <c r="H51" s="2"/>
      <c r="I51" s="2"/>
      <c r="M51" s="43"/>
      <c r="N51" s="44"/>
      <c r="O51" s="45"/>
      <c r="P51" s="46"/>
      <c r="Q51" s="46"/>
      <c r="R51" s="47"/>
    </row>
    <row r="52" spans="1:18" x14ac:dyDescent="0.25">
      <c r="E52" s="2"/>
      <c r="F52" s="2"/>
      <c r="G52" s="2"/>
      <c r="H52" s="2"/>
      <c r="I52" s="2"/>
      <c r="M52" s="43"/>
      <c r="N52" s="44"/>
      <c r="O52" s="45"/>
      <c r="P52" s="46"/>
      <c r="Q52" s="46"/>
      <c r="R52" s="47"/>
    </row>
    <row r="53" spans="1:18" x14ac:dyDescent="0.25">
      <c r="E53" s="2"/>
      <c r="F53" s="2"/>
      <c r="G53" s="2"/>
      <c r="H53" s="2"/>
      <c r="I53" s="2"/>
      <c r="M53" s="43"/>
      <c r="N53" s="44"/>
      <c r="O53" s="45"/>
      <c r="P53" s="46"/>
      <c r="Q53" s="46"/>
      <c r="R53" s="47"/>
    </row>
    <row r="54" spans="1:18" x14ac:dyDescent="0.25">
      <c r="E54" s="2"/>
      <c r="F54" s="2"/>
      <c r="G54" s="2"/>
      <c r="H54" s="2"/>
      <c r="I54" s="2"/>
      <c r="M54" s="43"/>
      <c r="N54" s="44"/>
      <c r="O54" s="45"/>
      <c r="P54" s="46"/>
      <c r="Q54" s="46"/>
      <c r="R54" s="47"/>
    </row>
    <row r="55" spans="1:18" x14ac:dyDescent="0.25">
      <c r="E55" s="2"/>
      <c r="F55" s="2"/>
      <c r="G55" s="2"/>
      <c r="H55" s="2"/>
      <c r="I55" s="2"/>
      <c r="M55" s="43"/>
      <c r="N55" s="44"/>
      <c r="O55" s="45"/>
      <c r="P55" s="46"/>
      <c r="Q55" s="46"/>
      <c r="R55" s="47"/>
    </row>
    <row r="56" spans="1:18" x14ac:dyDescent="0.25">
      <c r="E56" s="2"/>
      <c r="F56" s="2"/>
      <c r="G56" s="2"/>
      <c r="H56" s="2"/>
      <c r="I56" s="2"/>
      <c r="M56" s="43"/>
      <c r="N56" s="44"/>
      <c r="O56" s="45"/>
      <c r="P56" s="46"/>
      <c r="Q56" s="46"/>
      <c r="R56" s="47"/>
    </row>
    <row r="57" spans="1:18" x14ac:dyDescent="0.25">
      <c r="E57" s="2"/>
      <c r="F57" s="2"/>
      <c r="G57" s="2"/>
      <c r="H57" s="2"/>
      <c r="I57" s="2"/>
      <c r="M57" s="43"/>
      <c r="N57" s="44"/>
      <c r="O57" s="45"/>
      <c r="P57" s="46"/>
      <c r="Q57" s="46"/>
      <c r="R57" s="47"/>
    </row>
    <row r="58" spans="1:18" x14ac:dyDescent="0.25">
      <c r="E58" s="2"/>
      <c r="F58" s="2"/>
      <c r="G58" s="2"/>
      <c r="H58" s="2"/>
      <c r="I58" s="2"/>
      <c r="M58" s="43"/>
      <c r="N58" s="44"/>
      <c r="O58" s="45"/>
      <c r="P58" s="46"/>
      <c r="Q58" s="46"/>
      <c r="R58" s="47"/>
    </row>
    <row r="59" spans="1:18" x14ac:dyDescent="0.25">
      <c r="E59" s="2"/>
      <c r="F59" s="2"/>
      <c r="G59" s="2"/>
      <c r="H59" s="2"/>
      <c r="I59" s="2"/>
      <c r="M59" s="43"/>
      <c r="N59" s="44"/>
      <c r="O59" s="45"/>
      <c r="P59" s="46"/>
      <c r="Q59" s="46"/>
      <c r="R59" s="47"/>
    </row>
    <row r="60" spans="1:18" x14ac:dyDescent="0.25">
      <c r="E60" s="2"/>
      <c r="F60" s="2"/>
      <c r="G60" s="2"/>
      <c r="H60" s="2"/>
      <c r="I60" s="2"/>
      <c r="M60" s="43"/>
      <c r="N60" s="44"/>
      <c r="O60" s="45"/>
      <c r="P60" s="46"/>
      <c r="Q60" s="46"/>
      <c r="R60" s="47"/>
    </row>
    <row r="61" spans="1:18" x14ac:dyDescent="0.25">
      <c r="E61" s="2"/>
      <c r="F61" s="2"/>
      <c r="G61" s="2"/>
      <c r="H61" s="2"/>
      <c r="I61" s="2"/>
      <c r="M61" s="43"/>
      <c r="N61" s="44"/>
      <c r="O61" s="45"/>
      <c r="P61" s="46"/>
      <c r="Q61" s="46"/>
      <c r="R61" s="47"/>
    </row>
    <row r="62" spans="1:18" x14ac:dyDescent="0.25">
      <c r="A62" s="2" t="s">
        <v>40</v>
      </c>
      <c r="E62" s="2"/>
      <c r="F62" s="2"/>
      <c r="G62" s="2"/>
      <c r="H62" s="2"/>
      <c r="I62" s="60" t="s">
        <v>41</v>
      </c>
      <c r="J62" s="60"/>
      <c r="K62" s="60"/>
      <c r="M62" s="43"/>
      <c r="N62" s="44"/>
      <c r="O62" s="45"/>
      <c r="P62" s="46"/>
      <c r="Q62" s="46"/>
      <c r="R62" s="47"/>
    </row>
    <row r="63" spans="1:18" x14ac:dyDescent="0.25">
      <c r="A63" s="2" t="s">
        <v>42</v>
      </c>
      <c r="E63" s="2"/>
      <c r="F63" s="2"/>
      <c r="G63" s="2"/>
      <c r="H63" s="2"/>
      <c r="I63" s="60" t="s">
        <v>43</v>
      </c>
      <c r="J63" s="60"/>
      <c r="K63" s="60"/>
      <c r="M63" s="43"/>
      <c r="N63" s="44"/>
      <c r="O63" s="45"/>
      <c r="P63" s="46"/>
      <c r="Q63" s="46"/>
      <c r="R63" s="47"/>
    </row>
    <row r="64" spans="1:18" x14ac:dyDescent="0.25">
      <c r="A64" s="39"/>
      <c r="E64" s="2"/>
      <c r="F64" s="2"/>
      <c r="G64" s="2"/>
      <c r="H64" s="2"/>
      <c r="I64" s="40"/>
      <c r="J64" s="40"/>
      <c r="K64" s="40"/>
      <c r="M64" s="43"/>
      <c r="N64" s="44"/>
      <c r="O64" s="45"/>
      <c r="P64" s="46"/>
      <c r="Q64" s="46"/>
      <c r="R64" s="47"/>
    </row>
    <row r="65" spans="1:18" x14ac:dyDescent="0.25">
      <c r="E65" s="2"/>
      <c r="F65" s="2"/>
      <c r="G65" s="2"/>
      <c r="H65" s="2"/>
      <c r="I65" s="2"/>
      <c r="M65" s="43"/>
      <c r="N65" s="44"/>
      <c r="O65" s="45"/>
      <c r="P65" s="46"/>
      <c r="Q65" s="46"/>
      <c r="R65" s="47"/>
    </row>
    <row r="66" spans="1:18" x14ac:dyDescent="0.25">
      <c r="E66" s="2"/>
      <c r="F66" s="2"/>
      <c r="G66" s="2"/>
      <c r="H66" s="2"/>
      <c r="I66" s="2"/>
      <c r="M66" s="43"/>
      <c r="N66" s="44"/>
      <c r="O66" s="45"/>
      <c r="P66" s="46"/>
      <c r="Q66" s="46"/>
      <c r="R66" s="47"/>
    </row>
    <row r="67" spans="1:18" ht="13.8" thickBot="1" x14ac:dyDescent="0.3">
      <c r="E67" s="2"/>
      <c r="F67" s="2"/>
      <c r="G67" s="2"/>
      <c r="H67" s="2"/>
      <c r="I67" s="2"/>
      <c r="M67" s="43"/>
      <c r="N67" s="44"/>
      <c r="O67" s="45"/>
      <c r="P67" s="46"/>
      <c r="Q67" s="46"/>
      <c r="R67" s="47"/>
    </row>
    <row r="68" spans="1:18" ht="12.75" customHeight="1" x14ac:dyDescent="0.25">
      <c r="A68" s="36"/>
      <c r="B68" s="40"/>
      <c r="C68" s="40"/>
      <c r="D68" s="48"/>
      <c r="E68" s="38"/>
      <c r="F68" s="38"/>
      <c r="G68" s="38"/>
      <c r="H68" s="38"/>
      <c r="I68" s="60"/>
      <c r="J68" s="60"/>
      <c r="K68" s="60"/>
      <c r="L68" s="38"/>
      <c r="M68" s="50" t="s">
        <v>44</v>
      </c>
      <c r="N68" s="51"/>
      <c r="O68" s="61" t="s">
        <v>45</v>
      </c>
      <c r="P68" s="62"/>
      <c r="Q68" s="62"/>
      <c r="R68" s="63"/>
    </row>
    <row r="69" spans="1:18" ht="15.75" customHeight="1" thickBot="1" x14ac:dyDescent="0.3">
      <c r="A69" s="36"/>
      <c r="B69" s="49"/>
      <c r="C69" s="40"/>
      <c r="D69" s="38"/>
      <c r="E69" s="38"/>
      <c r="F69" s="38"/>
      <c r="G69" s="38"/>
      <c r="H69" s="38"/>
      <c r="I69" s="60"/>
      <c r="J69" s="60"/>
      <c r="K69" s="60"/>
      <c r="L69" s="38"/>
      <c r="M69" s="52"/>
      <c r="N69" s="53"/>
      <c r="O69" s="64"/>
      <c r="P69" s="65"/>
      <c r="Q69" s="65"/>
      <c r="R69" s="66"/>
    </row>
  </sheetData>
  <mergeCells count="14">
    <mergeCell ref="O47:Q47"/>
    <mergeCell ref="A12:K13"/>
    <mergeCell ref="A16:B16"/>
    <mergeCell ref="A17:B17"/>
    <mergeCell ref="A21:K21"/>
    <mergeCell ref="A41:K41"/>
    <mergeCell ref="M48:N49"/>
    <mergeCell ref="O48:R49"/>
    <mergeCell ref="I62:K62"/>
    <mergeCell ref="I63:K63"/>
    <mergeCell ref="I68:K68"/>
    <mergeCell ref="M68:N69"/>
    <mergeCell ref="O68:R69"/>
    <mergeCell ref="I69:K69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65" fitToHeight="0" orientation="portrait" r:id="rId1"/>
  <colBreaks count="1" manualBreakCount="1">
    <brk id="1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159BD63A-525B-49DE-BBFA-E3867B01BD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F2DA0B-59BD-47DE-A902-A67110C666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0307FC-D970-4901-8F5C-F5F13433F3AA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ISLA NEGRA</vt:lpstr>
      <vt:lpstr>'ISLA NEGRA'!Área_de_impresión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Misuki Islas</dc:creator>
  <cp:lastModifiedBy>Laura Cespedes</cp:lastModifiedBy>
  <dcterms:created xsi:type="dcterms:W3CDTF">2025-04-11T00:43:52Z</dcterms:created>
  <dcterms:modified xsi:type="dcterms:W3CDTF">2025-04-11T23:37:12Z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  <property fmtid="{D5CDD505-2E9C-101B-9397-08002B2CF9AE}" pid="3" name="MediaServiceImageTags">
    <vt:lpwstr/>
  </property>
</Properties>
</file>